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현재_통합_문서" defaultThemeVersion="124226"/>
  <bookViews>
    <workbookView xWindow="0" yWindow="0" windowWidth="28800" windowHeight="12060" firstSheet="1" activeTab="1"/>
  </bookViews>
  <sheets>
    <sheet name="이름정의" sheetId="4" state="hidden" r:id="rId1"/>
    <sheet name="총괄표" sheetId="11" r:id="rId2"/>
    <sheet name="논문" sheetId="12" r:id="rId3"/>
    <sheet name="저술" sheetId="19" r:id="rId4"/>
    <sheet name="특허" sheetId="21" r:id="rId5"/>
    <sheet name="학술회의" sheetId="22" r:id="rId6"/>
    <sheet name="외부연구비" sheetId="23" r:id="rId7"/>
    <sheet name="대체업적" sheetId="27" r:id="rId8"/>
    <sheet name="학위논문" sheetId="26" r:id="rId9"/>
    <sheet name="연구실적물" sheetId="25" r:id="rId10"/>
  </sheets>
  <definedNames>
    <definedName name="_xlnm.Print_Titles" localSheetId="2">논문!$2:$5</definedName>
    <definedName name="_xlnm.Print_Titles" localSheetId="7">대체업적!$2:$5</definedName>
    <definedName name="_xlnm.Print_Titles" localSheetId="9">연구실적물!$2:$5</definedName>
    <definedName name="_xlnm.Print_Titles" localSheetId="6">외부연구비!$2:$5</definedName>
    <definedName name="_xlnm.Print_Titles" localSheetId="3">저술!$2:$5</definedName>
    <definedName name="_xlnm.Print_Titles" localSheetId="4">특허!$2:$5</definedName>
    <definedName name="_xlnm.Print_Titles" localSheetId="5">학술회의!$2:$5</definedName>
    <definedName name="계열구분">이름정의!$B$1:$B$4</definedName>
    <definedName name="논문등급p">이름정의!$C$51:$D$53</definedName>
    <definedName name="등급1">이름정의!$F$51:$H$51</definedName>
    <definedName name="등급2">이름정의!$F$52:$H$52</definedName>
    <definedName name="등급3">이름정의!$F$53:$G$53</definedName>
    <definedName name="업적목록건수">총괄표!$I$4:$J$11</definedName>
    <definedName name="연구실적의인정환산">이름정의!$B$102:$E$104</definedName>
    <definedName name="연구업적구분">이름정의!$B$46:$B$49</definedName>
    <definedName name="외부연구비">이름정의!$B$75:$B$79</definedName>
    <definedName name="외부연구비p">이름정의!$B$75:$C$79</definedName>
    <definedName name="외부연구비연구원">이름정의!$B$86:$B$87</definedName>
    <definedName name="외부연구비연구원p">이름정의!$B$86:$C$87</definedName>
    <definedName name="외부연구비인정환산">이름정의!$B$81:$C$84</definedName>
    <definedName name="유형1">이름정의!$B$6:$B$8</definedName>
    <definedName name="유형2">이름정의!$B$10:$B$13</definedName>
    <definedName name="인정환산">이름정의!$B$90:$D$99</definedName>
    <definedName name="저술">이름정의!$B$55:$B$58</definedName>
    <definedName name="저술p">이름정의!$B$55:$C$58</definedName>
    <definedName name="저자">이름정의!$A$35:$B$38</definedName>
    <definedName name="참여구분">이름정의!$A$35:$A$38</definedName>
    <definedName name="특허">이름정의!$B$60:$B$61</definedName>
    <definedName name="특허p">이름정의!$B$60:$C$61</definedName>
    <definedName name="특허인정환산">이름정의!$B$64:$D$67</definedName>
    <definedName name="학술지">이름정의!$B$51:$D$53</definedName>
    <definedName name="학술지종류">이름정의!$B$51:$B$53</definedName>
    <definedName name="학술회의">이름정의!$B$69:$B$73</definedName>
    <definedName name="학술회의p">이름정의!$B$69:$C$73</definedName>
    <definedName name="현직위">이름정의!$B$40:$B$44</definedName>
  </definedNames>
  <calcPr calcId="152511"/>
</workbook>
</file>

<file path=xl/calcChain.xml><?xml version="1.0" encoding="utf-8"?>
<calcChain xmlns="http://schemas.openxmlformats.org/spreadsheetml/2006/main">
  <c r="J5" i="11" l="1"/>
  <c r="J6" i="11"/>
  <c r="J7" i="11"/>
  <c r="J8" i="11"/>
  <c r="J9" i="11"/>
  <c r="J4" i="11"/>
  <c r="F9" i="11"/>
  <c r="U7" i="12" l="1"/>
  <c r="U8" i="12"/>
  <c r="U9" i="12"/>
  <c r="U10" i="12"/>
  <c r="U11" i="12"/>
  <c r="U12" i="12"/>
  <c r="U13" i="12"/>
  <c r="U14" i="12"/>
  <c r="U15" i="12"/>
  <c r="U16" i="12"/>
  <c r="U17" i="12"/>
  <c r="U18" i="12"/>
  <c r="U19" i="12"/>
  <c r="U20" i="12"/>
  <c r="U21" i="12"/>
  <c r="U22" i="12"/>
  <c r="U23" i="12"/>
  <c r="U24" i="12"/>
  <c r="U25" i="12"/>
  <c r="U26" i="12"/>
  <c r="U27" i="12"/>
  <c r="U28" i="12"/>
  <c r="U29" i="12"/>
  <c r="U30" i="12"/>
  <c r="U31" i="12"/>
  <c r="U32" i="12"/>
  <c r="U33" i="12"/>
  <c r="U34" i="12"/>
  <c r="U35" i="12"/>
  <c r="U36" i="12"/>
  <c r="U37" i="12"/>
  <c r="U38" i="12"/>
  <c r="U39" i="12"/>
  <c r="U40" i="12"/>
  <c r="U41" i="12"/>
  <c r="U42" i="12"/>
  <c r="U43" i="12"/>
  <c r="U44" i="12"/>
  <c r="U45" i="12"/>
  <c r="U46" i="12"/>
  <c r="U47" i="12"/>
  <c r="U48" i="12"/>
  <c r="U49" i="12"/>
  <c r="U50" i="12"/>
  <c r="U51" i="12"/>
  <c r="U52" i="12"/>
  <c r="U53" i="12"/>
  <c r="U54" i="12"/>
  <c r="U55" i="12"/>
  <c r="U56" i="12"/>
  <c r="U57" i="12"/>
  <c r="U58" i="12"/>
  <c r="U59" i="12"/>
  <c r="U60" i="12"/>
  <c r="U61" i="12"/>
  <c r="U62" i="12"/>
  <c r="U63" i="12"/>
  <c r="U64" i="12"/>
  <c r="U65" i="12"/>
  <c r="U66" i="12"/>
  <c r="U67" i="12"/>
  <c r="U68" i="12"/>
  <c r="U69" i="12"/>
  <c r="U70" i="12"/>
  <c r="U71" i="12"/>
  <c r="U72" i="12"/>
  <c r="U73" i="12"/>
  <c r="U74" i="12"/>
  <c r="U75" i="12"/>
  <c r="U76" i="12"/>
  <c r="U77" i="12"/>
  <c r="U78" i="12"/>
  <c r="U79" i="12"/>
  <c r="U80" i="12"/>
  <c r="U81" i="12"/>
  <c r="U82" i="12"/>
  <c r="U83" i="12"/>
  <c r="U84" i="12"/>
  <c r="U85" i="12"/>
  <c r="U86" i="12"/>
  <c r="U87" i="12"/>
  <c r="U88" i="12"/>
  <c r="U89" i="12"/>
  <c r="U90" i="12"/>
  <c r="U91" i="12"/>
  <c r="U92" i="12"/>
  <c r="U93" i="12"/>
  <c r="U94" i="12"/>
  <c r="U95" i="12"/>
  <c r="U96" i="12"/>
  <c r="U97" i="12"/>
  <c r="U98" i="12"/>
  <c r="U99" i="12"/>
  <c r="U100" i="12"/>
  <c r="AA7" i="12"/>
  <c r="AA8" i="12"/>
  <c r="AA9" i="12"/>
  <c r="AA10" i="12"/>
  <c r="AA11" i="12"/>
  <c r="AA12" i="12"/>
  <c r="AA13" i="12"/>
  <c r="AA14" i="12"/>
  <c r="AA15" i="12"/>
  <c r="AA16" i="12"/>
  <c r="AA17" i="12"/>
  <c r="AA18" i="12"/>
  <c r="AA19" i="12"/>
  <c r="AA20" i="12"/>
  <c r="AA21" i="12"/>
  <c r="AA22" i="12"/>
  <c r="AA23" i="12"/>
  <c r="AA24" i="12"/>
  <c r="AA25" i="12"/>
  <c r="AA26" i="12"/>
  <c r="AA27" i="12"/>
  <c r="AA28" i="12"/>
  <c r="AA29" i="12"/>
  <c r="AA30" i="12"/>
  <c r="AA31" i="12"/>
  <c r="AA32" i="12"/>
  <c r="AA33" i="12"/>
  <c r="AA34" i="12"/>
  <c r="AA35" i="12"/>
  <c r="AA36" i="12"/>
  <c r="AA37" i="12"/>
  <c r="AA38" i="12"/>
  <c r="AA39" i="12"/>
  <c r="AA40" i="12"/>
  <c r="AA41" i="12"/>
  <c r="AA42" i="12"/>
  <c r="AA43" i="12"/>
  <c r="AA44" i="12"/>
  <c r="AA45" i="12"/>
  <c r="AA46" i="12"/>
  <c r="AA47" i="12"/>
  <c r="AA48" i="12"/>
  <c r="AA49" i="12"/>
  <c r="AA50" i="12"/>
  <c r="AA51" i="12"/>
  <c r="AA52" i="12"/>
  <c r="AA53" i="12"/>
  <c r="AA54" i="12"/>
  <c r="AA55" i="12"/>
  <c r="AA56" i="12"/>
  <c r="AA57" i="12"/>
  <c r="AA58" i="12"/>
  <c r="AA59" i="12"/>
  <c r="AA60" i="12"/>
  <c r="AA61" i="12"/>
  <c r="AA62" i="12"/>
  <c r="AA63" i="12"/>
  <c r="AA64" i="12"/>
  <c r="AA65" i="12"/>
  <c r="AA66" i="12"/>
  <c r="AA67" i="12"/>
  <c r="AA68" i="12"/>
  <c r="AA69" i="12"/>
  <c r="AA70" i="12"/>
  <c r="AA71" i="12"/>
  <c r="AA72" i="12"/>
  <c r="AA73" i="12"/>
  <c r="AA74" i="12"/>
  <c r="AA75" i="12"/>
  <c r="AA76" i="12"/>
  <c r="AA77" i="12"/>
  <c r="AA78" i="12"/>
  <c r="AA79" i="12"/>
  <c r="AA80" i="12"/>
  <c r="AA81" i="12"/>
  <c r="AA82" i="12"/>
  <c r="AA83" i="12"/>
  <c r="AA84" i="12"/>
  <c r="AA85" i="12"/>
  <c r="AA86" i="12"/>
  <c r="AA87" i="12"/>
  <c r="AA88" i="12"/>
  <c r="AA89" i="12"/>
  <c r="AA90" i="12"/>
  <c r="AA91" i="12"/>
  <c r="AA92" i="12"/>
  <c r="AA93" i="12"/>
  <c r="AA94" i="12"/>
  <c r="AA95" i="12"/>
  <c r="AA96" i="12"/>
  <c r="AA97" i="12"/>
  <c r="AA98" i="12"/>
  <c r="AA99" i="12"/>
  <c r="AA100" i="12"/>
  <c r="AA6" i="12"/>
  <c r="X7" i="27" l="1"/>
  <c r="X8" i="27"/>
  <c r="X9" i="27"/>
  <c r="X10" i="27"/>
  <c r="X11" i="27"/>
  <c r="X12" i="27"/>
  <c r="X13" i="27"/>
  <c r="X14" i="27"/>
  <c r="X15" i="27"/>
  <c r="X16" i="27"/>
  <c r="X17" i="27"/>
  <c r="X18" i="27"/>
  <c r="X19" i="27"/>
  <c r="X20" i="27"/>
  <c r="X21" i="27"/>
  <c r="X22" i="27"/>
  <c r="X23" i="27"/>
  <c r="X24" i="27"/>
  <c r="X25" i="27"/>
  <c r="X26" i="27"/>
  <c r="X27" i="27"/>
  <c r="X28" i="27"/>
  <c r="X29" i="27"/>
  <c r="X30" i="27"/>
  <c r="X31" i="27"/>
  <c r="X32" i="27"/>
  <c r="X33" i="27"/>
  <c r="X34" i="27"/>
  <c r="X35" i="27"/>
  <c r="X36" i="27"/>
  <c r="X37" i="27"/>
  <c r="X38" i="27"/>
  <c r="X39" i="27"/>
  <c r="X40" i="27"/>
  <c r="X41" i="27"/>
  <c r="X42" i="27"/>
  <c r="X43" i="27"/>
  <c r="X44" i="27"/>
  <c r="X45" i="27"/>
  <c r="X46" i="27"/>
  <c r="X47" i="27"/>
  <c r="X48" i="27"/>
  <c r="X49" i="27"/>
  <c r="X50" i="27"/>
  <c r="X51" i="27"/>
  <c r="X52" i="27"/>
  <c r="X53" i="27"/>
  <c r="X54" i="27"/>
  <c r="X55" i="27"/>
  <c r="X56" i="27"/>
  <c r="X57" i="27"/>
  <c r="X58" i="27"/>
  <c r="X59" i="27"/>
  <c r="X60" i="27"/>
  <c r="X61" i="27"/>
  <c r="X62" i="27"/>
  <c r="X63" i="27"/>
  <c r="X64" i="27"/>
  <c r="X65" i="27"/>
  <c r="X66" i="27"/>
  <c r="X67" i="27"/>
  <c r="X68" i="27"/>
  <c r="X69" i="27"/>
  <c r="X70" i="27"/>
  <c r="X71" i="27"/>
  <c r="X72" i="27"/>
  <c r="X73" i="27"/>
  <c r="X74" i="27"/>
  <c r="X75" i="27"/>
  <c r="X76" i="27"/>
  <c r="X77" i="27"/>
  <c r="X78" i="27"/>
  <c r="X79" i="27"/>
  <c r="X80" i="27"/>
  <c r="X81" i="27"/>
  <c r="X82" i="27"/>
  <c r="X83" i="27"/>
  <c r="X84" i="27"/>
  <c r="X85" i="27"/>
  <c r="X86" i="27"/>
  <c r="X87" i="27"/>
  <c r="X88" i="27"/>
  <c r="X89" i="27"/>
  <c r="X90" i="27"/>
  <c r="X91" i="27"/>
  <c r="X92" i="27"/>
  <c r="X93" i="27"/>
  <c r="X94" i="27"/>
  <c r="X95" i="27"/>
  <c r="X96" i="27"/>
  <c r="X97" i="27"/>
  <c r="X98" i="27"/>
  <c r="X99" i="27"/>
  <c r="X100" i="27"/>
  <c r="Z6" i="27"/>
  <c r="X6" i="27"/>
  <c r="B7" i="27"/>
  <c r="B8" i="27"/>
  <c r="B9" i="27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34" i="27"/>
  <c r="B35" i="27"/>
  <c r="B36" i="27"/>
  <c r="B37" i="27"/>
  <c r="B38" i="27"/>
  <c r="B39" i="27"/>
  <c r="B40" i="27"/>
  <c r="B41" i="27"/>
  <c r="B42" i="27"/>
  <c r="B43" i="27"/>
  <c r="B44" i="27"/>
  <c r="B45" i="27"/>
  <c r="B46" i="27"/>
  <c r="B47" i="27"/>
  <c r="B48" i="27"/>
  <c r="B49" i="27"/>
  <c r="B50" i="27"/>
  <c r="B51" i="27"/>
  <c r="B52" i="27"/>
  <c r="B53" i="27"/>
  <c r="B54" i="27"/>
  <c r="B55" i="27"/>
  <c r="B56" i="27"/>
  <c r="B57" i="27"/>
  <c r="B58" i="27"/>
  <c r="B59" i="27"/>
  <c r="B60" i="27"/>
  <c r="B61" i="27"/>
  <c r="B62" i="27"/>
  <c r="B63" i="27"/>
  <c r="B64" i="27"/>
  <c r="B65" i="27"/>
  <c r="B66" i="27"/>
  <c r="B67" i="27"/>
  <c r="B68" i="27"/>
  <c r="B69" i="27"/>
  <c r="B70" i="27"/>
  <c r="B71" i="27"/>
  <c r="B72" i="27"/>
  <c r="B73" i="27"/>
  <c r="B74" i="27"/>
  <c r="B75" i="27"/>
  <c r="B76" i="27"/>
  <c r="B77" i="27"/>
  <c r="B78" i="27"/>
  <c r="B79" i="27"/>
  <c r="B80" i="27"/>
  <c r="B81" i="27"/>
  <c r="B82" i="27"/>
  <c r="B83" i="27"/>
  <c r="B84" i="27"/>
  <c r="B85" i="27"/>
  <c r="B86" i="27"/>
  <c r="B87" i="27"/>
  <c r="B88" i="27"/>
  <c r="B89" i="27"/>
  <c r="B90" i="27"/>
  <c r="B91" i="27"/>
  <c r="B92" i="27"/>
  <c r="B93" i="27"/>
  <c r="B94" i="27"/>
  <c r="B95" i="27"/>
  <c r="B96" i="27"/>
  <c r="B97" i="27"/>
  <c r="B98" i="27"/>
  <c r="B99" i="27"/>
  <c r="B100" i="27"/>
  <c r="W7" i="27"/>
  <c r="W8" i="27"/>
  <c r="W9" i="27"/>
  <c r="W10" i="27"/>
  <c r="W11" i="27"/>
  <c r="W12" i="27"/>
  <c r="W13" i="27"/>
  <c r="W14" i="27"/>
  <c r="W15" i="27"/>
  <c r="W16" i="27"/>
  <c r="W17" i="27"/>
  <c r="W18" i="27"/>
  <c r="W19" i="27"/>
  <c r="W20" i="27"/>
  <c r="W21" i="27"/>
  <c r="W22" i="27"/>
  <c r="W23" i="27"/>
  <c r="W24" i="27"/>
  <c r="W25" i="27"/>
  <c r="W26" i="27"/>
  <c r="W27" i="27"/>
  <c r="W28" i="27"/>
  <c r="W29" i="27"/>
  <c r="W30" i="27"/>
  <c r="W31" i="27"/>
  <c r="W32" i="27"/>
  <c r="W33" i="27"/>
  <c r="W34" i="27"/>
  <c r="W35" i="27"/>
  <c r="W36" i="27"/>
  <c r="W37" i="27"/>
  <c r="W38" i="27"/>
  <c r="W39" i="27"/>
  <c r="W40" i="27"/>
  <c r="W41" i="27"/>
  <c r="W42" i="27"/>
  <c r="W43" i="27"/>
  <c r="W44" i="27"/>
  <c r="W45" i="27"/>
  <c r="W46" i="27"/>
  <c r="W47" i="27"/>
  <c r="W48" i="27"/>
  <c r="W49" i="27"/>
  <c r="W50" i="27"/>
  <c r="W51" i="27"/>
  <c r="W52" i="27"/>
  <c r="W53" i="27"/>
  <c r="W54" i="27"/>
  <c r="W55" i="27"/>
  <c r="W56" i="27"/>
  <c r="W57" i="27"/>
  <c r="W58" i="27"/>
  <c r="W59" i="27"/>
  <c r="W60" i="27"/>
  <c r="W61" i="27"/>
  <c r="W62" i="27"/>
  <c r="W63" i="27"/>
  <c r="W64" i="27"/>
  <c r="W65" i="27"/>
  <c r="W66" i="27"/>
  <c r="W67" i="27"/>
  <c r="W68" i="27"/>
  <c r="W69" i="27"/>
  <c r="W70" i="27"/>
  <c r="W71" i="27"/>
  <c r="W72" i="27"/>
  <c r="W73" i="27"/>
  <c r="W74" i="27"/>
  <c r="W75" i="27"/>
  <c r="W76" i="27"/>
  <c r="W77" i="27"/>
  <c r="W78" i="27"/>
  <c r="W79" i="27"/>
  <c r="W80" i="27"/>
  <c r="W81" i="27"/>
  <c r="W82" i="27"/>
  <c r="W83" i="27"/>
  <c r="W84" i="27"/>
  <c r="W85" i="27"/>
  <c r="W86" i="27"/>
  <c r="W87" i="27"/>
  <c r="W88" i="27"/>
  <c r="W89" i="27"/>
  <c r="W90" i="27"/>
  <c r="W91" i="27"/>
  <c r="W92" i="27"/>
  <c r="W93" i="27"/>
  <c r="W94" i="27"/>
  <c r="W95" i="27"/>
  <c r="W96" i="27"/>
  <c r="W97" i="27"/>
  <c r="W98" i="27"/>
  <c r="W99" i="27"/>
  <c r="W100" i="27"/>
  <c r="W6" i="27"/>
  <c r="B6" i="27"/>
  <c r="P100" i="27" l="1"/>
  <c r="O100" i="27"/>
  <c r="M100" i="27"/>
  <c r="N100" i="27" s="1"/>
  <c r="P99" i="27"/>
  <c r="O99" i="27"/>
  <c r="M99" i="27"/>
  <c r="N99" i="27" s="1"/>
  <c r="P98" i="27"/>
  <c r="O98" i="27"/>
  <c r="M98" i="27"/>
  <c r="N98" i="27" s="1"/>
  <c r="P97" i="27"/>
  <c r="O97" i="27"/>
  <c r="M97" i="27"/>
  <c r="N97" i="27" s="1"/>
  <c r="P96" i="27"/>
  <c r="O96" i="27"/>
  <c r="M96" i="27"/>
  <c r="N96" i="27" s="1"/>
  <c r="P95" i="27"/>
  <c r="O95" i="27"/>
  <c r="M95" i="27"/>
  <c r="N95" i="27" s="1"/>
  <c r="P94" i="27"/>
  <c r="O94" i="27"/>
  <c r="M94" i="27"/>
  <c r="N94" i="27" s="1"/>
  <c r="P93" i="27"/>
  <c r="O93" i="27"/>
  <c r="M93" i="27"/>
  <c r="N93" i="27" s="1"/>
  <c r="P92" i="27"/>
  <c r="O92" i="27"/>
  <c r="M92" i="27"/>
  <c r="N92" i="27" s="1"/>
  <c r="P91" i="27"/>
  <c r="O91" i="27"/>
  <c r="M91" i="27"/>
  <c r="N91" i="27" s="1"/>
  <c r="P90" i="27"/>
  <c r="O90" i="27"/>
  <c r="M90" i="27"/>
  <c r="N90" i="27" s="1"/>
  <c r="P89" i="27"/>
  <c r="O89" i="27"/>
  <c r="M89" i="27"/>
  <c r="N89" i="27" s="1"/>
  <c r="P88" i="27"/>
  <c r="O88" i="27"/>
  <c r="M88" i="27"/>
  <c r="N88" i="27" s="1"/>
  <c r="P87" i="27"/>
  <c r="O87" i="27"/>
  <c r="M87" i="27"/>
  <c r="N87" i="27" s="1"/>
  <c r="P86" i="27"/>
  <c r="O86" i="27"/>
  <c r="M86" i="27"/>
  <c r="N86" i="27" s="1"/>
  <c r="P85" i="27"/>
  <c r="O85" i="27"/>
  <c r="M85" i="27"/>
  <c r="N85" i="27" s="1"/>
  <c r="P84" i="27"/>
  <c r="O84" i="27"/>
  <c r="M84" i="27"/>
  <c r="N84" i="27" s="1"/>
  <c r="P83" i="27"/>
  <c r="O83" i="27"/>
  <c r="M83" i="27"/>
  <c r="N83" i="27" s="1"/>
  <c r="P82" i="27"/>
  <c r="O82" i="27"/>
  <c r="M82" i="27"/>
  <c r="N82" i="27" s="1"/>
  <c r="P81" i="27"/>
  <c r="O81" i="27"/>
  <c r="M81" i="27"/>
  <c r="N81" i="27" s="1"/>
  <c r="P80" i="27"/>
  <c r="O80" i="27"/>
  <c r="M80" i="27"/>
  <c r="N80" i="27" s="1"/>
  <c r="P79" i="27"/>
  <c r="O79" i="27"/>
  <c r="M79" i="27"/>
  <c r="N79" i="27" s="1"/>
  <c r="P78" i="27"/>
  <c r="O78" i="27"/>
  <c r="M78" i="27"/>
  <c r="N78" i="27" s="1"/>
  <c r="P77" i="27"/>
  <c r="O77" i="27"/>
  <c r="M77" i="27"/>
  <c r="N77" i="27" s="1"/>
  <c r="P76" i="27"/>
  <c r="O76" i="27"/>
  <c r="M76" i="27"/>
  <c r="N76" i="27" s="1"/>
  <c r="P75" i="27"/>
  <c r="O75" i="27"/>
  <c r="M75" i="27"/>
  <c r="N75" i="27" s="1"/>
  <c r="P74" i="27"/>
  <c r="O74" i="27"/>
  <c r="M74" i="27"/>
  <c r="N74" i="27" s="1"/>
  <c r="P73" i="27"/>
  <c r="O73" i="27"/>
  <c r="M73" i="27"/>
  <c r="N73" i="27" s="1"/>
  <c r="P72" i="27"/>
  <c r="O72" i="27"/>
  <c r="M72" i="27"/>
  <c r="N72" i="27" s="1"/>
  <c r="P71" i="27"/>
  <c r="O71" i="27"/>
  <c r="M71" i="27"/>
  <c r="N71" i="27" s="1"/>
  <c r="P70" i="27"/>
  <c r="O70" i="27"/>
  <c r="M70" i="27"/>
  <c r="N70" i="27" s="1"/>
  <c r="P69" i="27"/>
  <c r="O69" i="27"/>
  <c r="M69" i="27"/>
  <c r="N69" i="27" s="1"/>
  <c r="P68" i="27"/>
  <c r="O68" i="27"/>
  <c r="M68" i="27"/>
  <c r="N68" i="27" s="1"/>
  <c r="P67" i="27"/>
  <c r="O67" i="27"/>
  <c r="M67" i="27"/>
  <c r="N67" i="27" s="1"/>
  <c r="P66" i="27"/>
  <c r="O66" i="27"/>
  <c r="M66" i="27"/>
  <c r="N66" i="27" s="1"/>
  <c r="P65" i="27"/>
  <c r="O65" i="27"/>
  <c r="M65" i="27"/>
  <c r="N65" i="27" s="1"/>
  <c r="P64" i="27"/>
  <c r="O64" i="27"/>
  <c r="M64" i="27"/>
  <c r="N64" i="27" s="1"/>
  <c r="P63" i="27"/>
  <c r="O63" i="27"/>
  <c r="M63" i="27"/>
  <c r="N63" i="27" s="1"/>
  <c r="P62" i="27"/>
  <c r="O62" i="27"/>
  <c r="M62" i="27"/>
  <c r="N62" i="27" s="1"/>
  <c r="P61" i="27"/>
  <c r="O61" i="27"/>
  <c r="M61" i="27"/>
  <c r="N61" i="27" s="1"/>
  <c r="P60" i="27"/>
  <c r="O60" i="27"/>
  <c r="M60" i="27"/>
  <c r="N60" i="27" s="1"/>
  <c r="P59" i="27"/>
  <c r="O59" i="27"/>
  <c r="M59" i="27"/>
  <c r="N59" i="27" s="1"/>
  <c r="P58" i="27"/>
  <c r="O58" i="27"/>
  <c r="M58" i="27"/>
  <c r="N58" i="27" s="1"/>
  <c r="P57" i="27"/>
  <c r="O57" i="27"/>
  <c r="M57" i="27"/>
  <c r="N57" i="27" s="1"/>
  <c r="P56" i="27"/>
  <c r="O56" i="27"/>
  <c r="M56" i="27"/>
  <c r="N56" i="27" s="1"/>
  <c r="P55" i="27"/>
  <c r="O55" i="27"/>
  <c r="M55" i="27"/>
  <c r="N55" i="27" s="1"/>
  <c r="P54" i="27"/>
  <c r="O54" i="27"/>
  <c r="M54" i="27"/>
  <c r="N54" i="27" s="1"/>
  <c r="P53" i="27"/>
  <c r="O53" i="27"/>
  <c r="M53" i="27"/>
  <c r="N53" i="27" s="1"/>
  <c r="P52" i="27"/>
  <c r="O52" i="27"/>
  <c r="M52" i="27"/>
  <c r="N52" i="27" s="1"/>
  <c r="P51" i="27"/>
  <c r="O51" i="27"/>
  <c r="M51" i="27"/>
  <c r="N51" i="27" s="1"/>
  <c r="P50" i="27"/>
  <c r="O50" i="27"/>
  <c r="M50" i="27"/>
  <c r="N50" i="27" s="1"/>
  <c r="P49" i="27"/>
  <c r="O49" i="27"/>
  <c r="M49" i="27"/>
  <c r="N49" i="27" s="1"/>
  <c r="P48" i="27"/>
  <c r="O48" i="27"/>
  <c r="M48" i="27"/>
  <c r="N48" i="27" s="1"/>
  <c r="P47" i="27"/>
  <c r="O47" i="27"/>
  <c r="M47" i="27"/>
  <c r="N47" i="27" s="1"/>
  <c r="P46" i="27"/>
  <c r="O46" i="27"/>
  <c r="M46" i="27"/>
  <c r="N46" i="27" s="1"/>
  <c r="P45" i="27"/>
  <c r="O45" i="27"/>
  <c r="M45" i="27"/>
  <c r="N45" i="27" s="1"/>
  <c r="P44" i="27"/>
  <c r="O44" i="27"/>
  <c r="M44" i="27"/>
  <c r="N44" i="27" s="1"/>
  <c r="P43" i="27"/>
  <c r="O43" i="27"/>
  <c r="M43" i="27"/>
  <c r="N43" i="27" s="1"/>
  <c r="P42" i="27"/>
  <c r="O42" i="27"/>
  <c r="M42" i="27"/>
  <c r="N42" i="27" s="1"/>
  <c r="P41" i="27"/>
  <c r="O41" i="27"/>
  <c r="M41" i="27"/>
  <c r="N41" i="27" s="1"/>
  <c r="P40" i="27"/>
  <c r="O40" i="27"/>
  <c r="M40" i="27"/>
  <c r="N40" i="27" s="1"/>
  <c r="P39" i="27"/>
  <c r="O39" i="27"/>
  <c r="M39" i="27"/>
  <c r="N39" i="27" s="1"/>
  <c r="P38" i="27"/>
  <c r="O38" i="27"/>
  <c r="M38" i="27"/>
  <c r="N38" i="27" s="1"/>
  <c r="P37" i="27"/>
  <c r="O37" i="27"/>
  <c r="M37" i="27"/>
  <c r="N37" i="27" s="1"/>
  <c r="P36" i="27"/>
  <c r="O36" i="27"/>
  <c r="M36" i="27"/>
  <c r="N36" i="27" s="1"/>
  <c r="P35" i="27"/>
  <c r="O35" i="27"/>
  <c r="M35" i="27"/>
  <c r="N35" i="27" s="1"/>
  <c r="P34" i="27"/>
  <c r="O34" i="27"/>
  <c r="M34" i="27"/>
  <c r="N34" i="27" s="1"/>
  <c r="P33" i="27"/>
  <c r="O33" i="27"/>
  <c r="M33" i="27"/>
  <c r="N33" i="27" s="1"/>
  <c r="P32" i="27"/>
  <c r="O32" i="27"/>
  <c r="M32" i="27"/>
  <c r="N32" i="27" s="1"/>
  <c r="P31" i="27"/>
  <c r="O31" i="27"/>
  <c r="M31" i="27"/>
  <c r="N31" i="27" s="1"/>
  <c r="P30" i="27"/>
  <c r="O30" i="27"/>
  <c r="M30" i="27"/>
  <c r="N30" i="27" s="1"/>
  <c r="P29" i="27"/>
  <c r="O29" i="27"/>
  <c r="M29" i="27"/>
  <c r="N29" i="27" s="1"/>
  <c r="P28" i="27"/>
  <c r="O28" i="27"/>
  <c r="M28" i="27"/>
  <c r="N28" i="27" s="1"/>
  <c r="P27" i="27"/>
  <c r="O27" i="27"/>
  <c r="M27" i="27"/>
  <c r="N27" i="27" s="1"/>
  <c r="P26" i="27"/>
  <c r="O26" i="27"/>
  <c r="M26" i="27"/>
  <c r="N26" i="27" s="1"/>
  <c r="P25" i="27"/>
  <c r="O25" i="27"/>
  <c r="M25" i="27"/>
  <c r="N25" i="27" s="1"/>
  <c r="P24" i="27"/>
  <c r="O24" i="27"/>
  <c r="M24" i="27"/>
  <c r="N24" i="27" s="1"/>
  <c r="P23" i="27"/>
  <c r="O23" i="27"/>
  <c r="M23" i="27"/>
  <c r="N23" i="27" s="1"/>
  <c r="P22" i="27"/>
  <c r="O22" i="27"/>
  <c r="M22" i="27"/>
  <c r="N22" i="27" s="1"/>
  <c r="P21" i="27"/>
  <c r="O21" i="27"/>
  <c r="M21" i="27"/>
  <c r="N21" i="27" s="1"/>
  <c r="P20" i="27"/>
  <c r="O20" i="27"/>
  <c r="M20" i="27"/>
  <c r="N20" i="27" s="1"/>
  <c r="P19" i="27"/>
  <c r="O19" i="27"/>
  <c r="M19" i="27"/>
  <c r="N19" i="27" s="1"/>
  <c r="P18" i="27"/>
  <c r="O18" i="27"/>
  <c r="M18" i="27"/>
  <c r="N18" i="27" s="1"/>
  <c r="P17" i="27"/>
  <c r="O17" i="27"/>
  <c r="M17" i="27"/>
  <c r="N17" i="27" s="1"/>
  <c r="P16" i="27"/>
  <c r="O16" i="27"/>
  <c r="M16" i="27"/>
  <c r="N16" i="27" s="1"/>
  <c r="P15" i="27"/>
  <c r="O15" i="27"/>
  <c r="M15" i="27"/>
  <c r="N15" i="27" s="1"/>
  <c r="P14" i="27"/>
  <c r="O14" i="27"/>
  <c r="M14" i="27"/>
  <c r="N14" i="27" s="1"/>
  <c r="P13" i="27"/>
  <c r="O13" i="27"/>
  <c r="M13" i="27"/>
  <c r="N13" i="27" s="1"/>
  <c r="P12" i="27"/>
  <c r="O12" i="27"/>
  <c r="M12" i="27"/>
  <c r="N12" i="27" s="1"/>
  <c r="P11" i="27"/>
  <c r="O11" i="27"/>
  <c r="M11" i="27"/>
  <c r="N11" i="27" s="1"/>
  <c r="P10" i="27"/>
  <c r="O10" i="27"/>
  <c r="M10" i="27"/>
  <c r="N10" i="27" s="1"/>
  <c r="P9" i="27"/>
  <c r="O9" i="27"/>
  <c r="M9" i="27"/>
  <c r="N9" i="27" s="1"/>
  <c r="P8" i="27"/>
  <c r="O8" i="27"/>
  <c r="M8" i="27"/>
  <c r="N8" i="27" s="1"/>
  <c r="P7" i="27"/>
  <c r="O7" i="27"/>
  <c r="M7" i="27"/>
  <c r="N7" i="27" s="1"/>
  <c r="P6" i="27"/>
  <c r="O6" i="27"/>
  <c r="M6" i="27"/>
  <c r="N6" i="27" s="1"/>
  <c r="A2" i="27"/>
  <c r="F13" i="11"/>
  <c r="F5" i="11"/>
  <c r="F8" i="11"/>
  <c r="F6" i="11"/>
  <c r="F7" i="11"/>
  <c r="F4" i="11"/>
  <c r="K7" i="11" l="1"/>
  <c r="K9" i="11"/>
  <c r="K8" i="11"/>
  <c r="K6" i="11"/>
  <c r="E10" i="11"/>
  <c r="AB7" i="22" l="1"/>
  <c r="AB8" i="22"/>
  <c r="AB9" i="22"/>
  <c r="AB10" i="22"/>
  <c r="AB11" i="22"/>
  <c r="AB12" i="22"/>
  <c r="AB13" i="22"/>
  <c r="AB14" i="22"/>
  <c r="AB15" i="22"/>
  <c r="AB16" i="22"/>
  <c r="AB17" i="22"/>
  <c r="AB18" i="22"/>
  <c r="AB19" i="22"/>
  <c r="AB20" i="22"/>
  <c r="AB21" i="22"/>
  <c r="AB22" i="22"/>
  <c r="AB23" i="22"/>
  <c r="AB24" i="22"/>
  <c r="AB25" i="22"/>
  <c r="AB26" i="22"/>
  <c r="AB27" i="22"/>
  <c r="AB28" i="22"/>
  <c r="AB29" i="22"/>
  <c r="AB30" i="22"/>
  <c r="AB31" i="22"/>
  <c r="AB32" i="22"/>
  <c r="AB33" i="22"/>
  <c r="AB34" i="22"/>
  <c r="AB35" i="22"/>
  <c r="AB36" i="22"/>
  <c r="AB37" i="22"/>
  <c r="AB38" i="22"/>
  <c r="AB39" i="22"/>
  <c r="AB40" i="22"/>
  <c r="AB41" i="22"/>
  <c r="AB42" i="22"/>
  <c r="AB43" i="22"/>
  <c r="AB44" i="22"/>
  <c r="AB45" i="22"/>
  <c r="AB46" i="22"/>
  <c r="AB47" i="22"/>
  <c r="AB48" i="22"/>
  <c r="AB49" i="22"/>
  <c r="AB50" i="22"/>
  <c r="AB51" i="22"/>
  <c r="AB52" i="22"/>
  <c r="AB53" i="22"/>
  <c r="AB54" i="22"/>
  <c r="AB55" i="22"/>
  <c r="AB56" i="22"/>
  <c r="AB57" i="22"/>
  <c r="AB58" i="22"/>
  <c r="AB59" i="22"/>
  <c r="AB60" i="22"/>
  <c r="AB61" i="22"/>
  <c r="AB62" i="22"/>
  <c r="AB63" i="22"/>
  <c r="AB64" i="22"/>
  <c r="AB65" i="22"/>
  <c r="AB66" i="22"/>
  <c r="AB67" i="22"/>
  <c r="AB68" i="22"/>
  <c r="AB69" i="22"/>
  <c r="AB70" i="22"/>
  <c r="AB71" i="22"/>
  <c r="AB72" i="22"/>
  <c r="AB73" i="22"/>
  <c r="AB74" i="22"/>
  <c r="AB75" i="22"/>
  <c r="AB76" i="22"/>
  <c r="AB77" i="22"/>
  <c r="AB78" i="22"/>
  <c r="AB79" i="22"/>
  <c r="AB80" i="22"/>
  <c r="AB81" i="22"/>
  <c r="AB82" i="22"/>
  <c r="AB83" i="22"/>
  <c r="AB84" i="22"/>
  <c r="AB85" i="22"/>
  <c r="AB86" i="22"/>
  <c r="AB87" i="22"/>
  <c r="AB88" i="22"/>
  <c r="AB89" i="22"/>
  <c r="AB90" i="22"/>
  <c r="AB91" i="22"/>
  <c r="AB92" i="22"/>
  <c r="AB93" i="22"/>
  <c r="AB94" i="22"/>
  <c r="AB95" i="22"/>
  <c r="AB96" i="22"/>
  <c r="AB97" i="22"/>
  <c r="AB98" i="22"/>
  <c r="AB99" i="22"/>
  <c r="AB100" i="22"/>
  <c r="AB6" i="22" l="1"/>
  <c r="AB7" i="23"/>
  <c r="AB8" i="23"/>
  <c r="AB9" i="23"/>
  <c r="AB10" i="23"/>
  <c r="AB11" i="23"/>
  <c r="AB12" i="23"/>
  <c r="AB13" i="23"/>
  <c r="AB14" i="23"/>
  <c r="AB15" i="23"/>
  <c r="AB16" i="23"/>
  <c r="AB17" i="23"/>
  <c r="AB18" i="23"/>
  <c r="AB19" i="23"/>
  <c r="AB20" i="23"/>
  <c r="AB21" i="23"/>
  <c r="AB22" i="23"/>
  <c r="AB23" i="23"/>
  <c r="AB24" i="23"/>
  <c r="AB25" i="23"/>
  <c r="AB26" i="23"/>
  <c r="AB27" i="23"/>
  <c r="AB28" i="23"/>
  <c r="AB29" i="23"/>
  <c r="AB30" i="23"/>
  <c r="AB31" i="23"/>
  <c r="AB32" i="23"/>
  <c r="AB33" i="23"/>
  <c r="AB34" i="23"/>
  <c r="AB35" i="23"/>
  <c r="AB36" i="23"/>
  <c r="AB37" i="23"/>
  <c r="AB38" i="23"/>
  <c r="AB39" i="23"/>
  <c r="AB40" i="23"/>
  <c r="AB41" i="23"/>
  <c r="AB42" i="23"/>
  <c r="AB43" i="23"/>
  <c r="AB44" i="23"/>
  <c r="AB45" i="23"/>
  <c r="AB46" i="23"/>
  <c r="AB47" i="23"/>
  <c r="AB48" i="23"/>
  <c r="AB49" i="23"/>
  <c r="AB50" i="23"/>
  <c r="AB51" i="23"/>
  <c r="AB52" i="23"/>
  <c r="AB53" i="23"/>
  <c r="AB54" i="23"/>
  <c r="AB55" i="23"/>
  <c r="AB56" i="23"/>
  <c r="AB57" i="23"/>
  <c r="AB58" i="23"/>
  <c r="AB59" i="23"/>
  <c r="AB60" i="23"/>
  <c r="AB61" i="23"/>
  <c r="AB62" i="23"/>
  <c r="AB63" i="23"/>
  <c r="AB64" i="23"/>
  <c r="AB65" i="23"/>
  <c r="AB66" i="23"/>
  <c r="AB67" i="23"/>
  <c r="AB68" i="23"/>
  <c r="AB69" i="23"/>
  <c r="AB70" i="23"/>
  <c r="AB71" i="23"/>
  <c r="AB72" i="23"/>
  <c r="AB73" i="23"/>
  <c r="AB74" i="23"/>
  <c r="AB75" i="23"/>
  <c r="AB76" i="23"/>
  <c r="AB77" i="23"/>
  <c r="AB78" i="23"/>
  <c r="AB79" i="23"/>
  <c r="AB80" i="23"/>
  <c r="AB81" i="23"/>
  <c r="AB82" i="23"/>
  <c r="AB83" i="23"/>
  <c r="AB84" i="23"/>
  <c r="AB85" i="23"/>
  <c r="AB86" i="23"/>
  <c r="AB87" i="23"/>
  <c r="AB88" i="23"/>
  <c r="AB89" i="23"/>
  <c r="AB90" i="23"/>
  <c r="AB91" i="23"/>
  <c r="AB92" i="23"/>
  <c r="AB93" i="23"/>
  <c r="AB94" i="23"/>
  <c r="AB95" i="23"/>
  <c r="AB96" i="23"/>
  <c r="AB97" i="23"/>
  <c r="AB98" i="23"/>
  <c r="AB99" i="23"/>
  <c r="AB100" i="23"/>
  <c r="AB6" i="23"/>
  <c r="AB7" i="26"/>
  <c r="AB6" i="26"/>
  <c r="AB7" i="21"/>
  <c r="AB8" i="21"/>
  <c r="AB9" i="21"/>
  <c r="AB10" i="21"/>
  <c r="AB11" i="21"/>
  <c r="AB12" i="21"/>
  <c r="AB13" i="21"/>
  <c r="AB14" i="21"/>
  <c r="AB15" i="21"/>
  <c r="AB16" i="21"/>
  <c r="AB17" i="21"/>
  <c r="AB18" i="21"/>
  <c r="AB19" i="21"/>
  <c r="AB20" i="21"/>
  <c r="AB21" i="21"/>
  <c r="AB22" i="21"/>
  <c r="AB23" i="21"/>
  <c r="AB24" i="21"/>
  <c r="AB25" i="21"/>
  <c r="AB26" i="21"/>
  <c r="AB27" i="21"/>
  <c r="AB28" i="21"/>
  <c r="AB29" i="21"/>
  <c r="AB30" i="21"/>
  <c r="AB31" i="21"/>
  <c r="AB32" i="21"/>
  <c r="AB33" i="21"/>
  <c r="AB34" i="21"/>
  <c r="AB35" i="21"/>
  <c r="AB36" i="21"/>
  <c r="AB37" i="21"/>
  <c r="AB38" i="21"/>
  <c r="AB39" i="21"/>
  <c r="AB40" i="21"/>
  <c r="AB41" i="21"/>
  <c r="AB42" i="21"/>
  <c r="AB43" i="21"/>
  <c r="AB44" i="21"/>
  <c r="AB45" i="21"/>
  <c r="AB46" i="21"/>
  <c r="AB47" i="21"/>
  <c r="AB48" i="21"/>
  <c r="AB49" i="21"/>
  <c r="AB50" i="21"/>
  <c r="AB51" i="21"/>
  <c r="AB52" i="21"/>
  <c r="AB53" i="21"/>
  <c r="AB54" i="21"/>
  <c r="AB55" i="21"/>
  <c r="AB56" i="21"/>
  <c r="AB57" i="21"/>
  <c r="AB58" i="21"/>
  <c r="AB59" i="21"/>
  <c r="AB60" i="21"/>
  <c r="AB61" i="21"/>
  <c r="AB62" i="21"/>
  <c r="AB63" i="21"/>
  <c r="AB64" i="21"/>
  <c r="AB65" i="21"/>
  <c r="AB66" i="21"/>
  <c r="AB67" i="21"/>
  <c r="AB68" i="21"/>
  <c r="AB69" i="21"/>
  <c r="AB70" i="21"/>
  <c r="AB71" i="21"/>
  <c r="AB72" i="21"/>
  <c r="AB73" i="21"/>
  <c r="AB74" i="21"/>
  <c r="AB75" i="21"/>
  <c r="AB76" i="21"/>
  <c r="AB77" i="21"/>
  <c r="AB78" i="21"/>
  <c r="AB79" i="21"/>
  <c r="AB80" i="21"/>
  <c r="AB81" i="21"/>
  <c r="AB82" i="21"/>
  <c r="AB83" i="21"/>
  <c r="AB84" i="21"/>
  <c r="AB85" i="21"/>
  <c r="AB86" i="21"/>
  <c r="AB87" i="21"/>
  <c r="AB88" i="21"/>
  <c r="AB89" i="21"/>
  <c r="AB90" i="21"/>
  <c r="AB91" i="21"/>
  <c r="AB92" i="21"/>
  <c r="AB93" i="21"/>
  <c r="AB94" i="21"/>
  <c r="AB95" i="21"/>
  <c r="AB96" i="21"/>
  <c r="AB97" i="21"/>
  <c r="AB98" i="21"/>
  <c r="AB99" i="21"/>
  <c r="AB100" i="21"/>
  <c r="AB6" i="21"/>
  <c r="AB7" i="19"/>
  <c r="AB8" i="19"/>
  <c r="AB9" i="19"/>
  <c r="AB10" i="19"/>
  <c r="AB11" i="19"/>
  <c r="AB12" i="19"/>
  <c r="AB13" i="19"/>
  <c r="AB14" i="19"/>
  <c r="AB15" i="19"/>
  <c r="AB16" i="19"/>
  <c r="AB17" i="19"/>
  <c r="AB18" i="19"/>
  <c r="AB19" i="19"/>
  <c r="AB20" i="19"/>
  <c r="AB21" i="19"/>
  <c r="AB22" i="19"/>
  <c r="AB23" i="19"/>
  <c r="AB24" i="19"/>
  <c r="AB25" i="19"/>
  <c r="AB26" i="19"/>
  <c r="AB27" i="19"/>
  <c r="AB28" i="19"/>
  <c r="AB29" i="19"/>
  <c r="AB30" i="19"/>
  <c r="AB31" i="19"/>
  <c r="AB32" i="19"/>
  <c r="AB33" i="19"/>
  <c r="AB34" i="19"/>
  <c r="AB35" i="19"/>
  <c r="AB36" i="19"/>
  <c r="AB37" i="19"/>
  <c r="AB38" i="19"/>
  <c r="AB39" i="19"/>
  <c r="AB40" i="19"/>
  <c r="AB41" i="19"/>
  <c r="AB42" i="19"/>
  <c r="AB43" i="19"/>
  <c r="AB44" i="19"/>
  <c r="AB45" i="19"/>
  <c r="AB46" i="19"/>
  <c r="AB47" i="19"/>
  <c r="AB48" i="19"/>
  <c r="AB49" i="19"/>
  <c r="AB50" i="19"/>
  <c r="AB51" i="19"/>
  <c r="AB52" i="19"/>
  <c r="AB53" i="19"/>
  <c r="AB54" i="19"/>
  <c r="AB55" i="19"/>
  <c r="AB56" i="19"/>
  <c r="AB57" i="19"/>
  <c r="AB58" i="19"/>
  <c r="AB59" i="19"/>
  <c r="AB60" i="19"/>
  <c r="AB61" i="19"/>
  <c r="AB62" i="19"/>
  <c r="AB63" i="19"/>
  <c r="AB64" i="19"/>
  <c r="AB65" i="19"/>
  <c r="AB66" i="19"/>
  <c r="AB67" i="19"/>
  <c r="AB68" i="19"/>
  <c r="AB69" i="19"/>
  <c r="AB70" i="19"/>
  <c r="AB71" i="19"/>
  <c r="AB72" i="19"/>
  <c r="AB73" i="19"/>
  <c r="AB74" i="19"/>
  <c r="AB75" i="19"/>
  <c r="AB76" i="19"/>
  <c r="AB77" i="19"/>
  <c r="AB78" i="19"/>
  <c r="AB79" i="19"/>
  <c r="AB80" i="19"/>
  <c r="AB81" i="19"/>
  <c r="AB82" i="19"/>
  <c r="AB83" i="19"/>
  <c r="AB84" i="19"/>
  <c r="AB85" i="19"/>
  <c r="AB86" i="19"/>
  <c r="AB87" i="19"/>
  <c r="AB88" i="19"/>
  <c r="AB89" i="19"/>
  <c r="AB90" i="19"/>
  <c r="AB91" i="19"/>
  <c r="AB92" i="19"/>
  <c r="AB93" i="19"/>
  <c r="AB94" i="19"/>
  <c r="AB95" i="19"/>
  <c r="AB96" i="19"/>
  <c r="AB97" i="19"/>
  <c r="AB98" i="19"/>
  <c r="AB99" i="19"/>
  <c r="AB100" i="19"/>
  <c r="AB6" i="19"/>
  <c r="AB7" i="12"/>
  <c r="AB8" i="12"/>
  <c r="AB9" i="12"/>
  <c r="AB10" i="12"/>
  <c r="AB11" i="12"/>
  <c r="AB12" i="12"/>
  <c r="AB13" i="12"/>
  <c r="AB14" i="12"/>
  <c r="AB15" i="12"/>
  <c r="AB16" i="12"/>
  <c r="AB17" i="12"/>
  <c r="AB18" i="12"/>
  <c r="AB19" i="12"/>
  <c r="AB20" i="12"/>
  <c r="AB21" i="12"/>
  <c r="AB22" i="12"/>
  <c r="AB23" i="12"/>
  <c r="AB24" i="12"/>
  <c r="AB25" i="12"/>
  <c r="AB26" i="12"/>
  <c r="AB27" i="12"/>
  <c r="AB28" i="12"/>
  <c r="AB29" i="12"/>
  <c r="AB30" i="12"/>
  <c r="AB31" i="12"/>
  <c r="AB32" i="12"/>
  <c r="AB33" i="12"/>
  <c r="AB34" i="12"/>
  <c r="AB35" i="12"/>
  <c r="AB36" i="12"/>
  <c r="AB37" i="12"/>
  <c r="AB38" i="12"/>
  <c r="AB39" i="12"/>
  <c r="AB40" i="12"/>
  <c r="AB41" i="12"/>
  <c r="AB42" i="12"/>
  <c r="AB43" i="12"/>
  <c r="AB44" i="12"/>
  <c r="AB45" i="12"/>
  <c r="AB46" i="12"/>
  <c r="AB47" i="12"/>
  <c r="AB48" i="12"/>
  <c r="AB49" i="12"/>
  <c r="AB50" i="12"/>
  <c r="AB51" i="12"/>
  <c r="AB52" i="12"/>
  <c r="AB53" i="12"/>
  <c r="AB54" i="12"/>
  <c r="AB55" i="12"/>
  <c r="AB56" i="12"/>
  <c r="AB57" i="12"/>
  <c r="AB58" i="12"/>
  <c r="AB59" i="12"/>
  <c r="AB60" i="12"/>
  <c r="AB61" i="12"/>
  <c r="AB62" i="12"/>
  <c r="AB63" i="12"/>
  <c r="AB64" i="12"/>
  <c r="AB65" i="12"/>
  <c r="AB66" i="12"/>
  <c r="AB67" i="12"/>
  <c r="AB68" i="12"/>
  <c r="AB69" i="12"/>
  <c r="AB70" i="12"/>
  <c r="AB71" i="12"/>
  <c r="AB72" i="12"/>
  <c r="AB73" i="12"/>
  <c r="AB74" i="12"/>
  <c r="AB75" i="12"/>
  <c r="AB76" i="12"/>
  <c r="AB77" i="12"/>
  <c r="AB78" i="12"/>
  <c r="AB79" i="12"/>
  <c r="AB80" i="12"/>
  <c r="AB81" i="12"/>
  <c r="AB82" i="12"/>
  <c r="AB83" i="12"/>
  <c r="AB84" i="12"/>
  <c r="AB85" i="12"/>
  <c r="AB86" i="12"/>
  <c r="AB87" i="12"/>
  <c r="AB88" i="12"/>
  <c r="AB89" i="12"/>
  <c r="AB90" i="12"/>
  <c r="AB91" i="12"/>
  <c r="AB92" i="12"/>
  <c r="AB93" i="12"/>
  <c r="AB94" i="12"/>
  <c r="AB95" i="12"/>
  <c r="AB96" i="12"/>
  <c r="AB97" i="12"/>
  <c r="AB98" i="12"/>
  <c r="AB99" i="12"/>
  <c r="AB100" i="12"/>
  <c r="AB6" i="12"/>
  <c r="A2" i="26" l="1"/>
  <c r="F10" i="11" l="1"/>
  <c r="AC7" i="26"/>
  <c r="W7" i="26"/>
  <c r="L7" i="26"/>
  <c r="AC6" i="26"/>
  <c r="W6" i="26"/>
  <c r="L6" i="26"/>
  <c r="O7" i="23"/>
  <c r="O8" i="23"/>
  <c r="O9" i="23"/>
  <c r="O10" i="23"/>
  <c r="O11" i="23"/>
  <c r="O12" i="23"/>
  <c r="O13" i="23"/>
  <c r="O14" i="23"/>
  <c r="O15" i="23"/>
  <c r="O16" i="23"/>
  <c r="O17" i="23"/>
  <c r="O18" i="23"/>
  <c r="O19" i="23"/>
  <c r="O20" i="23"/>
  <c r="O21" i="23"/>
  <c r="O22" i="23"/>
  <c r="O23" i="23"/>
  <c r="O24" i="23"/>
  <c r="O25" i="23"/>
  <c r="O26" i="23"/>
  <c r="O27" i="23"/>
  <c r="O28" i="23"/>
  <c r="O29" i="23"/>
  <c r="O30" i="23"/>
  <c r="O31" i="23"/>
  <c r="O32" i="23"/>
  <c r="O33" i="23"/>
  <c r="O34" i="23"/>
  <c r="O35" i="23"/>
  <c r="O36" i="23"/>
  <c r="O37" i="23"/>
  <c r="O38" i="23"/>
  <c r="O39" i="23"/>
  <c r="O40" i="23"/>
  <c r="O41" i="23"/>
  <c r="O42" i="23"/>
  <c r="O43" i="23"/>
  <c r="O44" i="23"/>
  <c r="O45" i="23"/>
  <c r="O46" i="23"/>
  <c r="O47" i="23"/>
  <c r="O48" i="23"/>
  <c r="O49" i="23"/>
  <c r="O50" i="23"/>
  <c r="O51" i="23"/>
  <c r="O52" i="23"/>
  <c r="O53" i="23"/>
  <c r="O54" i="23"/>
  <c r="O55" i="23"/>
  <c r="O56" i="23"/>
  <c r="O57" i="23"/>
  <c r="O58" i="23"/>
  <c r="O59" i="23"/>
  <c r="O60" i="23"/>
  <c r="O61" i="23"/>
  <c r="O62" i="23"/>
  <c r="O63" i="23"/>
  <c r="O64" i="23"/>
  <c r="O65" i="23"/>
  <c r="O66" i="23"/>
  <c r="O67" i="23"/>
  <c r="O68" i="23"/>
  <c r="O69" i="23"/>
  <c r="O70" i="23"/>
  <c r="O71" i="23"/>
  <c r="O72" i="23"/>
  <c r="O73" i="23"/>
  <c r="O74" i="23"/>
  <c r="O75" i="23"/>
  <c r="O76" i="23"/>
  <c r="O77" i="23"/>
  <c r="O78" i="23"/>
  <c r="O79" i="23"/>
  <c r="O80" i="23"/>
  <c r="O81" i="23"/>
  <c r="O82" i="23"/>
  <c r="O83" i="23"/>
  <c r="O84" i="23"/>
  <c r="O85" i="23"/>
  <c r="O86" i="23"/>
  <c r="O87" i="23"/>
  <c r="O88" i="23"/>
  <c r="O89" i="23"/>
  <c r="O90" i="23"/>
  <c r="O91" i="23"/>
  <c r="O92" i="23"/>
  <c r="O93" i="23"/>
  <c r="O94" i="23"/>
  <c r="O95" i="23"/>
  <c r="O96" i="23"/>
  <c r="O97" i="23"/>
  <c r="O98" i="23"/>
  <c r="O99" i="23"/>
  <c r="O100" i="23"/>
  <c r="O6" i="23"/>
  <c r="P7" i="12"/>
  <c r="P8" i="12"/>
  <c r="P9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P54" i="12"/>
  <c r="P55" i="12"/>
  <c r="P56" i="12"/>
  <c r="P57" i="12"/>
  <c r="P58" i="12"/>
  <c r="P59" i="12"/>
  <c r="P60" i="12"/>
  <c r="P61" i="12"/>
  <c r="P62" i="12"/>
  <c r="P63" i="12"/>
  <c r="P64" i="12"/>
  <c r="P65" i="12"/>
  <c r="P66" i="12"/>
  <c r="P67" i="12"/>
  <c r="P68" i="12"/>
  <c r="P69" i="12"/>
  <c r="P70" i="12"/>
  <c r="P71" i="12"/>
  <c r="P72" i="12"/>
  <c r="P73" i="12"/>
  <c r="P74" i="12"/>
  <c r="P75" i="12"/>
  <c r="P76" i="12"/>
  <c r="P77" i="12"/>
  <c r="P78" i="12"/>
  <c r="P79" i="12"/>
  <c r="P80" i="12"/>
  <c r="P81" i="12"/>
  <c r="P82" i="12"/>
  <c r="P83" i="12"/>
  <c r="P84" i="12"/>
  <c r="P85" i="12"/>
  <c r="P86" i="12"/>
  <c r="P87" i="12"/>
  <c r="P88" i="12"/>
  <c r="P89" i="12"/>
  <c r="P90" i="12"/>
  <c r="P91" i="12"/>
  <c r="P92" i="12"/>
  <c r="P93" i="12"/>
  <c r="P94" i="12"/>
  <c r="P95" i="12"/>
  <c r="P96" i="12"/>
  <c r="P97" i="12"/>
  <c r="P98" i="12"/>
  <c r="P99" i="12"/>
  <c r="P100" i="12"/>
  <c r="P6" i="12"/>
  <c r="T6" i="12" s="1"/>
  <c r="W7" i="23"/>
  <c r="W8" i="23"/>
  <c r="W9" i="23"/>
  <c r="W10" i="23"/>
  <c r="W11" i="23"/>
  <c r="W12" i="23"/>
  <c r="W13" i="23"/>
  <c r="W14" i="23"/>
  <c r="W15" i="23"/>
  <c r="W16" i="23"/>
  <c r="W17" i="23"/>
  <c r="W18" i="23"/>
  <c r="W19" i="23"/>
  <c r="W20" i="23"/>
  <c r="W21" i="23"/>
  <c r="W22" i="23"/>
  <c r="W23" i="23"/>
  <c r="W24" i="23"/>
  <c r="W25" i="23"/>
  <c r="W26" i="23"/>
  <c r="W27" i="23"/>
  <c r="W28" i="23"/>
  <c r="W29" i="23"/>
  <c r="W30" i="23"/>
  <c r="W31" i="23"/>
  <c r="W32" i="23"/>
  <c r="W33" i="23"/>
  <c r="W34" i="23"/>
  <c r="W35" i="23"/>
  <c r="W36" i="23"/>
  <c r="W37" i="23"/>
  <c r="W38" i="23"/>
  <c r="W39" i="23"/>
  <c r="W40" i="23"/>
  <c r="W41" i="23"/>
  <c r="W42" i="23"/>
  <c r="W43" i="23"/>
  <c r="W44" i="23"/>
  <c r="W45" i="23"/>
  <c r="W46" i="23"/>
  <c r="W47" i="23"/>
  <c r="W48" i="23"/>
  <c r="W49" i="23"/>
  <c r="W50" i="23"/>
  <c r="W51" i="23"/>
  <c r="W52" i="23"/>
  <c r="W53" i="23"/>
  <c r="W54" i="23"/>
  <c r="W55" i="23"/>
  <c r="W56" i="23"/>
  <c r="W57" i="23"/>
  <c r="W58" i="23"/>
  <c r="W59" i="23"/>
  <c r="W60" i="23"/>
  <c r="W61" i="23"/>
  <c r="W62" i="23"/>
  <c r="W63" i="23"/>
  <c r="W64" i="23"/>
  <c r="W65" i="23"/>
  <c r="W66" i="23"/>
  <c r="W67" i="23"/>
  <c r="W68" i="23"/>
  <c r="W69" i="23"/>
  <c r="W70" i="23"/>
  <c r="W71" i="23"/>
  <c r="W72" i="23"/>
  <c r="W73" i="23"/>
  <c r="W74" i="23"/>
  <c r="W75" i="23"/>
  <c r="W76" i="23"/>
  <c r="W77" i="23"/>
  <c r="W78" i="23"/>
  <c r="W79" i="23"/>
  <c r="W80" i="23"/>
  <c r="W81" i="23"/>
  <c r="W82" i="23"/>
  <c r="W83" i="23"/>
  <c r="W84" i="23"/>
  <c r="W85" i="23"/>
  <c r="W86" i="23"/>
  <c r="W87" i="23"/>
  <c r="W88" i="23"/>
  <c r="W89" i="23"/>
  <c r="W90" i="23"/>
  <c r="W91" i="23"/>
  <c r="W92" i="23"/>
  <c r="W93" i="23"/>
  <c r="W94" i="23"/>
  <c r="W95" i="23"/>
  <c r="W96" i="23"/>
  <c r="W97" i="23"/>
  <c r="W98" i="23"/>
  <c r="W99" i="23"/>
  <c r="W100" i="23"/>
  <c r="W6" i="23"/>
  <c r="W7" i="22"/>
  <c r="W8" i="22"/>
  <c r="W9" i="22"/>
  <c r="W10" i="22"/>
  <c r="W11" i="22"/>
  <c r="W12" i="22"/>
  <c r="W13" i="22"/>
  <c r="W14" i="22"/>
  <c r="W15" i="22"/>
  <c r="W16" i="22"/>
  <c r="W17" i="22"/>
  <c r="W18" i="22"/>
  <c r="W19" i="22"/>
  <c r="W20" i="22"/>
  <c r="W21" i="22"/>
  <c r="W22" i="22"/>
  <c r="W23" i="22"/>
  <c r="W24" i="22"/>
  <c r="W25" i="22"/>
  <c r="W26" i="22"/>
  <c r="W27" i="22"/>
  <c r="W28" i="22"/>
  <c r="W29" i="22"/>
  <c r="W30" i="22"/>
  <c r="W31" i="22"/>
  <c r="W32" i="22"/>
  <c r="W33" i="22"/>
  <c r="W34" i="22"/>
  <c r="W35" i="22"/>
  <c r="W36" i="22"/>
  <c r="W37" i="22"/>
  <c r="W38" i="22"/>
  <c r="W39" i="22"/>
  <c r="W40" i="22"/>
  <c r="W41" i="22"/>
  <c r="W42" i="22"/>
  <c r="W43" i="22"/>
  <c r="W44" i="22"/>
  <c r="W45" i="22"/>
  <c r="W46" i="22"/>
  <c r="W47" i="22"/>
  <c r="W48" i="22"/>
  <c r="W49" i="22"/>
  <c r="W50" i="22"/>
  <c r="W51" i="22"/>
  <c r="W52" i="22"/>
  <c r="W53" i="22"/>
  <c r="W54" i="22"/>
  <c r="W55" i="22"/>
  <c r="W56" i="22"/>
  <c r="W57" i="22"/>
  <c r="W58" i="22"/>
  <c r="W59" i="22"/>
  <c r="W60" i="22"/>
  <c r="W61" i="22"/>
  <c r="W62" i="22"/>
  <c r="W63" i="22"/>
  <c r="W64" i="22"/>
  <c r="W65" i="22"/>
  <c r="W66" i="22"/>
  <c r="W67" i="22"/>
  <c r="W68" i="22"/>
  <c r="W69" i="22"/>
  <c r="W70" i="22"/>
  <c r="W71" i="22"/>
  <c r="W72" i="22"/>
  <c r="W73" i="22"/>
  <c r="W74" i="22"/>
  <c r="W75" i="22"/>
  <c r="W76" i="22"/>
  <c r="W77" i="22"/>
  <c r="W78" i="22"/>
  <c r="W79" i="22"/>
  <c r="W80" i="22"/>
  <c r="W81" i="22"/>
  <c r="W82" i="22"/>
  <c r="W83" i="22"/>
  <c r="W84" i="22"/>
  <c r="W85" i="22"/>
  <c r="W86" i="22"/>
  <c r="W87" i="22"/>
  <c r="W88" i="22"/>
  <c r="W89" i="22"/>
  <c r="W90" i="22"/>
  <c r="W91" i="22"/>
  <c r="W92" i="22"/>
  <c r="W93" i="22"/>
  <c r="W94" i="22"/>
  <c r="W95" i="22"/>
  <c r="W96" i="22"/>
  <c r="W97" i="22"/>
  <c r="W98" i="22"/>
  <c r="W99" i="22"/>
  <c r="W100" i="22"/>
  <c r="W6" i="22"/>
  <c r="W7" i="21"/>
  <c r="W8" i="21"/>
  <c r="W9" i="21"/>
  <c r="W10" i="21"/>
  <c r="W11" i="21"/>
  <c r="W12" i="21"/>
  <c r="W13" i="21"/>
  <c r="W14" i="21"/>
  <c r="W15" i="21"/>
  <c r="W16" i="21"/>
  <c r="W17" i="21"/>
  <c r="W18" i="21"/>
  <c r="W19" i="21"/>
  <c r="W20" i="21"/>
  <c r="W21" i="21"/>
  <c r="W22" i="21"/>
  <c r="W23" i="21"/>
  <c r="W24" i="21"/>
  <c r="W25" i="21"/>
  <c r="W26" i="21"/>
  <c r="W27" i="21"/>
  <c r="W28" i="21"/>
  <c r="W29" i="21"/>
  <c r="W30" i="21"/>
  <c r="W31" i="21"/>
  <c r="W32" i="21"/>
  <c r="W33" i="21"/>
  <c r="W34" i="21"/>
  <c r="W35" i="21"/>
  <c r="W36" i="21"/>
  <c r="W37" i="21"/>
  <c r="W38" i="21"/>
  <c r="W39" i="21"/>
  <c r="W40" i="21"/>
  <c r="W41" i="21"/>
  <c r="W42" i="21"/>
  <c r="W43" i="21"/>
  <c r="W44" i="21"/>
  <c r="W45" i="21"/>
  <c r="W46" i="21"/>
  <c r="W47" i="21"/>
  <c r="W48" i="21"/>
  <c r="W49" i="21"/>
  <c r="W50" i="21"/>
  <c r="W51" i="21"/>
  <c r="W52" i="21"/>
  <c r="W53" i="21"/>
  <c r="W54" i="21"/>
  <c r="W55" i="21"/>
  <c r="W56" i="21"/>
  <c r="W57" i="21"/>
  <c r="W58" i="21"/>
  <c r="W59" i="21"/>
  <c r="W60" i="21"/>
  <c r="W61" i="21"/>
  <c r="W62" i="21"/>
  <c r="W63" i="21"/>
  <c r="W64" i="21"/>
  <c r="W65" i="21"/>
  <c r="W66" i="21"/>
  <c r="W67" i="21"/>
  <c r="W68" i="21"/>
  <c r="W69" i="21"/>
  <c r="W70" i="21"/>
  <c r="W71" i="21"/>
  <c r="W72" i="21"/>
  <c r="W73" i="21"/>
  <c r="W74" i="21"/>
  <c r="W75" i="21"/>
  <c r="W76" i="21"/>
  <c r="W77" i="21"/>
  <c r="W78" i="21"/>
  <c r="W79" i="21"/>
  <c r="W80" i="21"/>
  <c r="W81" i="21"/>
  <c r="W82" i="21"/>
  <c r="W83" i="21"/>
  <c r="W84" i="21"/>
  <c r="W85" i="21"/>
  <c r="W86" i="21"/>
  <c r="W87" i="21"/>
  <c r="W88" i="21"/>
  <c r="W89" i="21"/>
  <c r="W90" i="21"/>
  <c r="W91" i="21"/>
  <c r="W92" i="21"/>
  <c r="W93" i="21"/>
  <c r="W94" i="21"/>
  <c r="W95" i="21"/>
  <c r="W96" i="21"/>
  <c r="W97" i="21"/>
  <c r="W98" i="21"/>
  <c r="W99" i="21"/>
  <c r="W100" i="21"/>
  <c r="W6" i="21"/>
  <c r="W7" i="19"/>
  <c r="W8" i="19"/>
  <c r="W9" i="19"/>
  <c r="W10" i="19"/>
  <c r="W11" i="19"/>
  <c r="W12" i="19"/>
  <c r="W13" i="19"/>
  <c r="W14" i="19"/>
  <c r="W15" i="19"/>
  <c r="W16" i="19"/>
  <c r="W17" i="19"/>
  <c r="W18" i="19"/>
  <c r="W19" i="19"/>
  <c r="W20" i="19"/>
  <c r="W21" i="19"/>
  <c r="W22" i="19"/>
  <c r="W23" i="19"/>
  <c r="W24" i="19"/>
  <c r="W25" i="19"/>
  <c r="W26" i="19"/>
  <c r="W27" i="19"/>
  <c r="W28" i="19"/>
  <c r="W29" i="19"/>
  <c r="W30" i="19"/>
  <c r="W31" i="19"/>
  <c r="W32" i="19"/>
  <c r="W33" i="19"/>
  <c r="W34" i="19"/>
  <c r="W35" i="19"/>
  <c r="W36" i="19"/>
  <c r="W37" i="19"/>
  <c r="W38" i="19"/>
  <c r="W39" i="19"/>
  <c r="W40" i="19"/>
  <c r="W41" i="19"/>
  <c r="W42" i="19"/>
  <c r="W43" i="19"/>
  <c r="W44" i="19"/>
  <c r="W45" i="19"/>
  <c r="W46" i="19"/>
  <c r="W47" i="19"/>
  <c r="W48" i="19"/>
  <c r="W49" i="19"/>
  <c r="W50" i="19"/>
  <c r="W51" i="19"/>
  <c r="W52" i="19"/>
  <c r="W53" i="19"/>
  <c r="W54" i="19"/>
  <c r="W55" i="19"/>
  <c r="W56" i="19"/>
  <c r="W57" i="19"/>
  <c r="W58" i="19"/>
  <c r="W59" i="19"/>
  <c r="W60" i="19"/>
  <c r="W61" i="19"/>
  <c r="W62" i="19"/>
  <c r="W63" i="19"/>
  <c r="W64" i="19"/>
  <c r="W65" i="19"/>
  <c r="W66" i="19"/>
  <c r="W67" i="19"/>
  <c r="W68" i="19"/>
  <c r="W69" i="19"/>
  <c r="W70" i="19"/>
  <c r="W71" i="19"/>
  <c r="W72" i="19"/>
  <c r="W73" i="19"/>
  <c r="W74" i="19"/>
  <c r="W75" i="19"/>
  <c r="W76" i="19"/>
  <c r="W77" i="19"/>
  <c r="W78" i="19"/>
  <c r="W79" i="19"/>
  <c r="W80" i="19"/>
  <c r="W81" i="19"/>
  <c r="W82" i="19"/>
  <c r="W83" i="19"/>
  <c r="W84" i="19"/>
  <c r="W85" i="19"/>
  <c r="W86" i="19"/>
  <c r="W87" i="19"/>
  <c r="W88" i="19"/>
  <c r="W89" i="19"/>
  <c r="W90" i="19"/>
  <c r="W91" i="19"/>
  <c r="W92" i="19"/>
  <c r="W93" i="19"/>
  <c r="W94" i="19"/>
  <c r="W95" i="19"/>
  <c r="W96" i="19"/>
  <c r="W97" i="19"/>
  <c r="W98" i="19"/>
  <c r="W99" i="19"/>
  <c r="W100" i="19"/>
  <c r="W6" i="19"/>
  <c r="W7" i="12"/>
  <c r="W8" i="12"/>
  <c r="W9" i="12"/>
  <c r="W10" i="12"/>
  <c r="W11" i="12"/>
  <c r="W12" i="12"/>
  <c r="W13" i="12"/>
  <c r="W14" i="12"/>
  <c r="W15" i="12"/>
  <c r="W16" i="12"/>
  <c r="W17" i="12"/>
  <c r="W18" i="12"/>
  <c r="W19" i="12"/>
  <c r="W20" i="12"/>
  <c r="W21" i="12"/>
  <c r="W22" i="12"/>
  <c r="W23" i="12"/>
  <c r="W24" i="12"/>
  <c r="W25" i="12"/>
  <c r="W26" i="12"/>
  <c r="W27" i="12"/>
  <c r="W28" i="12"/>
  <c r="W29" i="12"/>
  <c r="W30" i="12"/>
  <c r="W31" i="12"/>
  <c r="W32" i="12"/>
  <c r="W33" i="12"/>
  <c r="W34" i="12"/>
  <c r="W35" i="12"/>
  <c r="W36" i="12"/>
  <c r="W37" i="12"/>
  <c r="W38" i="12"/>
  <c r="W39" i="12"/>
  <c r="W40" i="12"/>
  <c r="W41" i="12"/>
  <c r="W42" i="12"/>
  <c r="W43" i="12"/>
  <c r="W44" i="12"/>
  <c r="W45" i="12"/>
  <c r="W46" i="12"/>
  <c r="W47" i="12"/>
  <c r="W48" i="12"/>
  <c r="W49" i="12"/>
  <c r="W50" i="12"/>
  <c r="W51" i="12"/>
  <c r="W52" i="12"/>
  <c r="W53" i="12"/>
  <c r="W54" i="12"/>
  <c r="W55" i="12"/>
  <c r="W56" i="12"/>
  <c r="W57" i="12"/>
  <c r="W58" i="12"/>
  <c r="W59" i="12"/>
  <c r="W60" i="12"/>
  <c r="W61" i="12"/>
  <c r="W62" i="12"/>
  <c r="W63" i="12"/>
  <c r="W64" i="12"/>
  <c r="W65" i="12"/>
  <c r="W66" i="12"/>
  <c r="W67" i="12"/>
  <c r="W68" i="12"/>
  <c r="W69" i="12"/>
  <c r="W70" i="12"/>
  <c r="W71" i="12"/>
  <c r="W72" i="12"/>
  <c r="W73" i="12"/>
  <c r="W74" i="12"/>
  <c r="W75" i="12"/>
  <c r="W76" i="12"/>
  <c r="W77" i="12"/>
  <c r="W78" i="12"/>
  <c r="W79" i="12"/>
  <c r="W80" i="12"/>
  <c r="W81" i="12"/>
  <c r="W82" i="12"/>
  <c r="W83" i="12"/>
  <c r="W84" i="12"/>
  <c r="W85" i="12"/>
  <c r="W86" i="12"/>
  <c r="W87" i="12"/>
  <c r="W88" i="12"/>
  <c r="W89" i="12"/>
  <c r="W90" i="12"/>
  <c r="W91" i="12"/>
  <c r="W92" i="12"/>
  <c r="W93" i="12"/>
  <c r="W94" i="12"/>
  <c r="W95" i="12"/>
  <c r="W96" i="12"/>
  <c r="W97" i="12"/>
  <c r="W98" i="12"/>
  <c r="W99" i="12"/>
  <c r="W100" i="12"/>
  <c r="W6" i="12"/>
  <c r="V92" i="12" l="1"/>
  <c r="X92" i="12" s="1"/>
  <c r="T92" i="12"/>
  <c r="V80" i="12"/>
  <c r="X80" i="12" s="1"/>
  <c r="T80" i="12"/>
  <c r="V68" i="12"/>
  <c r="X68" i="12" s="1"/>
  <c r="T68" i="12"/>
  <c r="V56" i="12"/>
  <c r="X56" i="12" s="1"/>
  <c r="T56" i="12"/>
  <c r="V44" i="12"/>
  <c r="X44" i="12" s="1"/>
  <c r="T44" i="12"/>
  <c r="V32" i="12"/>
  <c r="X32" i="12" s="1"/>
  <c r="T32" i="12"/>
  <c r="V24" i="12"/>
  <c r="X24" i="12" s="1"/>
  <c r="T24" i="12"/>
  <c r="V12" i="12"/>
  <c r="X12" i="12" s="1"/>
  <c r="T12" i="12"/>
  <c r="V99" i="12"/>
  <c r="X99" i="12" s="1"/>
  <c r="T99" i="12"/>
  <c r="V95" i="12"/>
  <c r="X95" i="12" s="1"/>
  <c r="T95" i="12"/>
  <c r="V91" i="12"/>
  <c r="X91" i="12" s="1"/>
  <c r="T91" i="12"/>
  <c r="V87" i="12"/>
  <c r="X87" i="12" s="1"/>
  <c r="T87" i="12"/>
  <c r="V83" i="12"/>
  <c r="X83" i="12" s="1"/>
  <c r="T83" i="12"/>
  <c r="V79" i="12"/>
  <c r="X79" i="12" s="1"/>
  <c r="T79" i="12"/>
  <c r="V75" i="12"/>
  <c r="X75" i="12" s="1"/>
  <c r="T75" i="12"/>
  <c r="V71" i="12"/>
  <c r="X71" i="12" s="1"/>
  <c r="T71" i="12"/>
  <c r="V67" i="12"/>
  <c r="X67" i="12" s="1"/>
  <c r="T67" i="12"/>
  <c r="V63" i="12"/>
  <c r="X63" i="12" s="1"/>
  <c r="T63" i="12"/>
  <c r="V59" i="12"/>
  <c r="X59" i="12" s="1"/>
  <c r="T59" i="12"/>
  <c r="V55" i="12"/>
  <c r="X55" i="12" s="1"/>
  <c r="T55" i="12"/>
  <c r="V51" i="12"/>
  <c r="X51" i="12" s="1"/>
  <c r="T51" i="12"/>
  <c r="V47" i="12"/>
  <c r="X47" i="12" s="1"/>
  <c r="T47" i="12"/>
  <c r="V43" i="12"/>
  <c r="X43" i="12" s="1"/>
  <c r="T43" i="12"/>
  <c r="V39" i="12"/>
  <c r="X39" i="12" s="1"/>
  <c r="T39" i="12"/>
  <c r="V35" i="12"/>
  <c r="X35" i="12" s="1"/>
  <c r="T35" i="12"/>
  <c r="V31" i="12"/>
  <c r="X31" i="12" s="1"/>
  <c r="T31" i="12"/>
  <c r="V27" i="12"/>
  <c r="X27" i="12" s="1"/>
  <c r="T27" i="12"/>
  <c r="V23" i="12"/>
  <c r="X23" i="12" s="1"/>
  <c r="T23" i="12"/>
  <c r="V19" i="12"/>
  <c r="X19" i="12" s="1"/>
  <c r="T19" i="12"/>
  <c r="V15" i="12"/>
  <c r="X15" i="12" s="1"/>
  <c r="T15" i="12"/>
  <c r="V11" i="12"/>
  <c r="X11" i="12" s="1"/>
  <c r="T11" i="12"/>
  <c r="V100" i="12"/>
  <c r="X100" i="12" s="1"/>
  <c r="T100" i="12"/>
  <c r="V88" i="12"/>
  <c r="X88" i="12" s="1"/>
  <c r="T88" i="12"/>
  <c r="V76" i="12"/>
  <c r="X76" i="12" s="1"/>
  <c r="T76" i="12"/>
  <c r="V64" i="12"/>
  <c r="X64" i="12" s="1"/>
  <c r="T64" i="12"/>
  <c r="V52" i="12"/>
  <c r="X52" i="12" s="1"/>
  <c r="T52" i="12"/>
  <c r="V40" i="12"/>
  <c r="X40" i="12" s="1"/>
  <c r="T40" i="12"/>
  <c r="V28" i="12"/>
  <c r="X28" i="12" s="1"/>
  <c r="T28" i="12"/>
  <c r="V16" i="12"/>
  <c r="X16" i="12" s="1"/>
  <c r="T16" i="12"/>
  <c r="V98" i="12"/>
  <c r="X98" i="12" s="1"/>
  <c r="T98" i="12"/>
  <c r="V94" i="12"/>
  <c r="X94" i="12" s="1"/>
  <c r="T94" i="12"/>
  <c r="V90" i="12"/>
  <c r="X90" i="12" s="1"/>
  <c r="T90" i="12"/>
  <c r="V86" i="12"/>
  <c r="X86" i="12" s="1"/>
  <c r="T86" i="12"/>
  <c r="V82" i="12"/>
  <c r="X82" i="12" s="1"/>
  <c r="T82" i="12"/>
  <c r="V78" i="12"/>
  <c r="X78" i="12" s="1"/>
  <c r="T78" i="12"/>
  <c r="V74" i="12"/>
  <c r="X74" i="12" s="1"/>
  <c r="T74" i="12"/>
  <c r="V70" i="12"/>
  <c r="X70" i="12" s="1"/>
  <c r="T70" i="12"/>
  <c r="V66" i="12"/>
  <c r="X66" i="12" s="1"/>
  <c r="T66" i="12"/>
  <c r="V62" i="12"/>
  <c r="X62" i="12" s="1"/>
  <c r="T62" i="12"/>
  <c r="V58" i="12"/>
  <c r="X58" i="12" s="1"/>
  <c r="T58" i="12"/>
  <c r="V54" i="12"/>
  <c r="X54" i="12" s="1"/>
  <c r="T54" i="12"/>
  <c r="V50" i="12"/>
  <c r="X50" i="12" s="1"/>
  <c r="T50" i="12"/>
  <c r="V46" i="12"/>
  <c r="X46" i="12" s="1"/>
  <c r="T46" i="12"/>
  <c r="V42" i="12"/>
  <c r="X42" i="12" s="1"/>
  <c r="T42" i="12"/>
  <c r="V38" i="12"/>
  <c r="X38" i="12" s="1"/>
  <c r="T38" i="12"/>
  <c r="V34" i="12"/>
  <c r="X34" i="12" s="1"/>
  <c r="T34" i="12"/>
  <c r="V30" i="12"/>
  <c r="X30" i="12" s="1"/>
  <c r="T30" i="12"/>
  <c r="V26" i="12"/>
  <c r="X26" i="12" s="1"/>
  <c r="T26" i="12"/>
  <c r="V22" i="12"/>
  <c r="X22" i="12" s="1"/>
  <c r="T22" i="12"/>
  <c r="V18" i="12"/>
  <c r="X18" i="12" s="1"/>
  <c r="T18" i="12"/>
  <c r="V14" i="12"/>
  <c r="X14" i="12" s="1"/>
  <c r="T14" i="12"/>
  <c r="V10" i="12"/>
  <c r="X10" i="12" s="1"/>
  <c r="T10" i="12"/>
  <c r="V96" i="12"/>
  <c r="X96" i="12" s="1"/>
  <c r="T96" i="12"/>
  <c r="V84" i="12"/>
  <c r="X84" i="12" s="1"/>
  <c r="T84" i="12"/>
  <c r="V72" i="12"/>
  <c r="X72" i="12" s="1"/>
  <c r="T72" i="12"/>
  <c r="V60" i="12"/>
  <c r="X60" i="12" s="1"/>
  <c r="T60" i="12"/>
  <c r="V48" i="12"/>
  <c r="X48" i="12" s="1"/>
  <c r="T48" i="12"/>
  <c r="V36" i="12"/>
  <c r="X36" i="12" s="1"/>
  <c r="T36" i="12"/>
  <c r="V20" i="12"/>
  <c r="X20" i="12" s="1"/>
  <c r="T20" i="12"/>
  <c r="V97" i="12"/>
  <c r="X97" i="12" s="1"/>
  <c r="T97" i="12"/>
  <c r="V93" i="12"/>
  <c r="X93" i="12" s="1"/>
  <c r="T93" i="12"/>
  <c r="V89" i="12"/>
  <c r="X89" i="12" s="1"/>
  <c r="T89" i="12"/>
  <c r="V85" i="12"/>
  <c r="X85" i="12" s="1"/>
  <c r="T85" i="12"/>
  <c r="V81" i="12"/>
  <c r="X81" i="12" s="1"/>
  <c r="T81" i="12"/>
  <c r="V77" i="12"/>
  <c r="X77" i="12" s="1"/>
  <c r="T77" i="12"/>
  <c r="V73" i="12"/>
  <c r="X73" i="12" s="1"/>
  <c r="T73" i="12"/>
  <c r="V69" i="12"/>
  <c r="X69" i="12" s="1"/>
  <c r="T69" i="12"/>
  <c r="V65" i="12"/>
  <c r="X65" i="12" s="1"/>
  <c r="T65" i="12"/>
  <c r="V61" i="12"/>
  <c r="X61" i="12" s="1"/>
  <c r="T61" i="12"/>
  <c r="V57" i="12"/>
  <c r="X57" i="12" s="1"/>
  <c r="T57" i="12"/>
  <c r="V53" i="12"/>
  <c r="X53" i="12" s="1"/>
  <c r="T53" i="12"/>
  <c r="V49" i="12"/>
  <c r="X49" i="12" s="1"/>
  <c r="T49" i="12"/>
  <c r="V45" i="12"/>
  <c r="X45" i="12" s="1"/>
  <c r="T45" i="12"/>
  <c r="V41" i="12"/>
  <c r="X41" i="12" s="1"/>
  <c r="T41" i="12"/>
  <c r="V37" i="12"/>
  <c r="X37" i="12" s="1"/>
  <c r="T37" i="12"/>
  <c r="V33" i="12"/>
  <c r="X33" i="12" s="1"/>
  <c r="T33" i="12"/>
  <c r="V29" i="12"/>
  <c r="X29" i="12" s="1"/>
  <c r="T29" i="12"/>
  <c r="V25" i="12"/>
  <c r="X25" i="12" s="1"/>
  <c r="T25" i="12"/>
  <c r="V21" i="12"/>
  <c r="X21" i="12" s="1"/>
  <c r="T21" i="12"/>
  <c r="V17" i="12"/>
  <c r="X17" i="12" s="1"/>
  <c r="T17" i="12"/>
  <c r="V13" i="12"/>
  <c r="X13" i="12" s="1"/>
  <c r="T13" i="12"/>
  <c r="V9" i="12"/>
  <c r="X9" i="12" s="1"/>
  <c r="T9" i="12"/>
  <c r="V7" i="12"/>
  <c r="X7" i="12" s="1"/>
  <c r="T7" i="12"/>
  <c r="V8" i="12"/>
  <c r="T8" i="12"/>
  <c r="X8" i="12"/>
  <c r="Z7" i="26"/>
  <c r="I7" i="26" s="1"/>
  <c r="Z6" i="26"/>
  <c r="Y6" i="26" s="1"/>
  <c r="Y7" i="26"/>
  <c r="AA7" i="23"/>
  <c r="AA8" i="23"/>
  <c r="AA9" i="23"/>
  <c r="AA10" i="23"/>
  <c r="AA11" i="23"/>
  <c r="AA12" i="23"/>
  <c r="AA13" i="23"/>
  <c r="AA14" i="23"/>
  <c r="AA15" i="23"/>
  <c r="AA16" i="23"/>
  <c r="AA17" i="23"/>
  <c r="AA18" i="23"/>
  <c r="AA19" i="23"/>
  <c r="AA20" i="23"/>
  <c r="AA21" i="23"/>
  <c r="AA22" i="23"/>
  <c r="AA23" i="23"/>
  <c r="AA24" i="23"/>
  <c r="AA25" i="23"/>
  <c r="AA26" i="23"/>
  <c r="AA27" i="23"/>
  <c r="AA28" i="23"/>
  <c r="AA29" i="23"/>
  <c r="AA30" i="23"/>
  <c r="AA31" i="23"/>
  <c r="AA32" i="23"/>
  <c r="AA33" i="23"/>
  <c r="AA34" i="23"/>
  <c r="AA35" i="23"/>
  <c r="AA36" i="23"/>
  <c r="AA37" i="23"/>
  <c r="AA38" i="23"/>
  <c r="AA39" i="23"/>
  <c r="AA40" i="23"/>
  <c r="AA41" i="23"/>
  <c r="AA42" i="23"/>
  <c r="AA43" i="23"/>
  <c r="AA44" i="23"/>
  <c r="AA45" i="23"/>
  <c r="AA46" i="23"/>
  <c r="AA47" i="23"/>
  <c r="AA48" i="23"/>
  <c r="AA49" i="23"/>
  <c r="AA50" i="23"/>
  <c r="AA51" i="23"/>
  <c r="AA52" i="23"/>
  <c r="AA53" i="23"/>
  <c r="AA54" i="23"/>
  <c r="AA55" i="23"/>
  <c r="AA56" i="23"/>
  <c r="AA57" i="23"/>
  <c r="AA58" i="23"/>
  <c r="AA59" i="23"/>
  <c r="AA60" i="23"/>
  <c r="AA61" i="23"/>
  <c r="AA62" i="23"/>
  <c r="AA63" i="23"/>
  <c r="AA64" i="23"/>
  <c r="AA65" i="23"/>
  <c r="AA66" i="23"/>
  <c r="AA67" i="23"/>
  <c r="AA68" i="23"/>
  <c r="AA69" i="23"/>
  <c r="AA70" i="23"/>
  <c r="AA71" i="23"/>
  <c r="AA72" i="23"/>
  <c r="AA73" i="23"/>
  <c r="AA74" i="23"/>
  <c r="AA75" i="23"/>
  <c r="AA76" i="23"/>
  <c r="AA77" i="23"/>
  <c r="AA78" i="23"/>
  <c r="AA79" i="23"/>
  <c r="AA80" i="23"/>
  <c r="AA81" i="23"/>
  <c r="AA82" i="23"/>
  <c r="AA83" i="23"/>
  <c r="AA84" i="23"/>
  <c r="AA85" i="23"/>
  <c r="AA86" i="23"/>
  <c r="AA87" i="23"/>
  <c r="AA88" i="23"/>
  <c r="AA89" i="23"/>
  <c r="AA90" i="23"/>
  <c r="AA91" i="23"/>
  <c r="AA92" i="23"/>
  <c r="AA93" i="23"/>
  <c r="AA94" i="23"/>
  <c r="AA95" i="23"/>
  <c r="AA96" i="23"/>
  <c r="AA97" i="23"/>
  <c r="AA98" i="23"/>
  <c r="AA99" i="23"/>
  <c r="AA100" i="23"/>
  <c r="AA6" i="23"/>
  <c r="AC7" i="23"/>
  <c r="AC8" i="23"/>
  <c r="Z8" i="23" s="1"/>
  <c r="J8" i="23" s="1"/>
  <c r="AC9" i="23"/>
  <c r="Z9" i="23" s="1"/>
  <c r="AC10" i="23"/>
  <c r="Z10" i="23" s="1"/>
  <c r="J10" i="23" s="1"/>
  <c r="AC11" i="23"/>
  <c r="Z11" i="23" s="1"/>
  <c r="J11" i="23" s="1"/>
  <c r="AC12" i="23"/>
  <c r="Z12" i="23" s="1"/>
  <c r="J12" i="23" s="1"/>
  <c r="AC13" i="23"/>
  <c r="Z13" i="23" s="1"/>
  <c r="AC14" i="23"/>
  <c r="Z14" i="23" s="1"/>
  <c r="J14" i="23" s="1"/>
  <c r="AC15" i="23"/>
  <c r="Z15" i="23" s="1"/>
  <c r="J15" i="23" s="1"/>
  <c r="AC16" i="23"/>
  <c r="Z16" i="23" s="1"/>
  <c r="J16" i="23" s="1"/>
  <c r="AC17" i="23"/>
  <c r="Z17" i="23" s="1"/>
  <c r="AC18" i="23"/>
  <c r="Z18" i="23" s="1"/>
  <c r="J18" i="23" s="1"/>
  <c r="AC19" i="23"/>
  <c r="Z19" i="23" s="1"/>
  <c r="J19" i="23" s="1"/>
  <c r="AC20" i="23"/>
  <c r="Z20" i="23" s="1"/>
  <c r="J20" i="23" s="1"/>
  <c r="AC21" i="23"/>
  <c r="Z21" i="23" s="1"/>
  <c r="AC22" i="23"/>
  <c r="Z22" i="23" s="1"/>
  <c r="J22" i="23" s="1"/>
  <c r="AC23" i="23"/>
  <c r="Z23" i="23" s="1"/>
  <c r="J23" i="23" s="1"/>
  <c r="AC24" i="23"/>
  <c r="Z24" i="23" s="1"/>
  <c r="J24" i="23" s="1"/>
  <c r="AC25" i="23"/>
  <c r="Z25" i="23" s="1"/>
  <c r="AC26" i="23"/>
  <c r="Z26" i="23" s="1"/>
  <c r="J26" i="23" s="1"/>
  <c r="AC27" i="23"/>
  <c r="Z27" i="23" s="1"/>
  <c r="J27" i="23" s="1"/>
  <c r="AC28" i="23"/>
  <c r="Z28" i="23" s="1"/>
  <c r="J28" i="23" s="1"/>
  <c r="AC29" i="23"/>
  <c r="Z29" i="23" s="1"/>
  <c r="AC30" i="23"/>
  <c r="Z30" i="23" s="1"/>
  <c r="J30" i="23" s="1"/>
  <c r="AC31" i="23"/>
  <c r="Z31" i="23" s="1"/>
  <c r="J31" i="23" s="1"/>
  <c r="AC32" i="23"/>
  <c r="Z32" i="23" s="1"/>
  <c r="J32" i="23" s="1"/>
  <c r="AC33" i="23"/>
  <c r="Z33" i="23" s="1"/>
  <c r="AC34" i="23"/>
  <c r="Z34" i="23" s="1"/>
  <c r="J34" i="23" s="1"/>
  <c r="AC35" i="23"/>
  <c r="Z35" i="23" s="1"/>
  <c r="J35" i="23" s="1"/>
  <c r="AC36" i="23"/>
  <c r="Z36" i="23" s="1"/>
  <c r="J36" i="23" s="1"/>
  <c r="AC37" i="23"/>
  <c r="Z37" i="23" s="1"/>
  <c r="AC38" i="23"/>
  <c r="Z38" i="23" s="1"/>
  <c r="J38" i="23" s="1"/>
  <c r="AC39" i="23"/>
  <c r="Z39" i="23" s="1"/>
  <c r="J39" i="23" s="1"/>
  <c r="AC40" i="23"/>
  <c r="Z40" i="23" s="1"/>
  <c r="J40" i="23" s="1"/>
  <c r="AC41" i="23"/>
  <c r="Z41" i="23" s="1"/>
  <c r="AC42" i="23"/>
  <c r="Z42" i="23" s="1"/>
  <c r="J42" i="23" s="1"/>
  <c r="AC43" i="23"/>
  <c r="Z43" i="23" s="1"/>
  <c r="J43" i="23" s="1"/>
  <c r="AC44" i="23"/>
  <c r="Z44" i="23" s="1"/>
  <c r="J44" i="23" s="1"/>
  <c r="AC45" i="23"/>
  <c r="Z45" i="23" s="1"/>
  <c r="AC46" i="23"/>
  <c r="Z46" i="23" s="1"/>
  <c r="J46" i="23" s="1"/>
  <c r="AC47" i="23"/>
  <c r="Z47" i="23" s="1"/>
  <c r="J47" i="23" s="1"/>
  <c r="AC48" i="23"/>
  <c r="Z48" i="23" s="1"/>
  <c r="J48" i="23" s="1"/>
  <c r="AC49" i="23"/>
  <c r="Z49" i="23" s="1"/>
  <c r="AC50" i="23"/>
  <c r="Z50" i="23" s="1"/>
  <c r="J50" i="23" s="1"/>
  <c r="AC51" i="23"/>
  <c r="Z51" i="23" s="1"/>
  <c r="AC52" i="23"/>
  <c r="Z52" i="23" s="1"/>
  <c r="J52" i="23" s="1"/>
  <c r="AC53" i="23"/>
  <c r="Z53" i="23" s="1"/>
  <c r="AC54" i="23"/>
  <c r="Z54" i="23" s="1"/>
  <c r="J54" i="23" s="1"/>
  <c r="AC55" i="23"/>
  <c r="Z55" i="23" s="1"/>
  <c r="AC56" i="23"/>
  <c r="Z56" i="23" s="1"/>
  <c r="AC57" i="23"/>
  <c r="Z57" i="23" s="1"/>
  <c r="AC58" i="23"/>
  <c r="Z58" i="23" s="1"/>
  <c r="J58" i="23" s="1"/>
  <c r="AC59" i="23"/>
  <c r="Z59" i="23" s="1"/>
  <c r="AC60" i="23"/>
  <c r="Z60" i="23" s="1"/>
  <c r="J60" i="23" s="1"/>
  <c r="AC61" i="23"/>
  <c r="Z61" i="23" s="1"/>
  <c r="AC62" i="23"/>
  <c r="Z62" i="23" s="1"/>
  <c r="J62" i="23" s="1"/>
  <c r="AC63" i="23"/>
  <c r="Z63" i="23" s="1"/>
  <c r="AC64" i="23"/>
  <c r="Z64" i="23" s="1"/>
  <c r="AC65" i="23"/>
  <c r="Z65" i="23" s="1"/>
  <c r="AC66" i="23"/>
  <c r="Z66" i="23" s="1"/>
  <c r="J66" i="23" s="1"/>
  <c r="AC67" i="23"/>
  <c r="Z67" i="23" s="1"/>
  <c r="AC68" i="23"/>
  <c r="Z68" i="23" s="1"/>
  <c r="J68" i="23" s="1"/>
  <c r="AC69" i="23"/>
  <c r="Z69" i="23" s="1"/>
  <c r="AC70" i="23"/>
  <c r="Z70" i="23" s="1"/>
  <c r="J70" i="23" s="1"/>
  <c r="AC71" i="23"/>
  <c r="Z71" i="23" s="1"/>
  <c r="AC72" i="23"/>
  <c r="Z72" i="23" s="1"/>
  <c r="AC73" i="23"/>
  <c r="Z73" i="23" s="1"/>
  <c r="AC74" i="23"/>
  <c r="Z74" i="23" s="1"/>
  <c r="J74" i="23" s="1"/>
  <c r="AC75" i="23"/>
  <c r="Z75" i="23" s="1"/>
  <c r="AC76" i="23"/>
  <c r="Z76" i="23" s="1"/>
  <c r="AC77" i="23"/>
  <c r="Z77" i="23" s="1"/>
  <c r="AC78" i="23"/>
  <c r="Z78" i="23" s="1"/>
  <c r="J78" i="23" s="1"/>
  <c r="AC79" i="23"/>
  <c r="Z79" i="23" s="1"/>
  <c r="AC80" i="23"/>
  <c r="Z80" i="23" s="1"/>
  <c r="J80" i="23" s="1"/>
  <c r="AC81" i="23"/>
  <c r="Z81" i="23" s="1"/>
  <c r="AC82" i="23"/>
  <c r="Z82" i="23" s="1"/>
  <c r="J82" i="23" s="1"/>
  <c r="AC83" i="23"/>
  <c r="Z83" i="23" s="1"/>
  <c r="AC84" i="23"/>
  <c r="Z84" i="23" s="1"/>
  <c r="J84" i="23" s="1"/>
  <c r="AC85" i="23"/>
  <c r="Z85" i="23" s="1"/>
  <c r="AC86" i="23"/>
  <c r="Z86" i="23" s="1"/>
  <c r="J86" i="23" s="1"/>
  <c r="AC87" i="23"/>
  <c r="Z87" i="23" s="1"/>
  <c r="AC88" i="23"/>
  <c r="Z88" i="23" s="1"/>
  <c r="AC89" i="23"/>
  <c r="Z89" i="23" s="1"/>
  <c r="AC90" i="23"/>
  <c r="Z90" i="23" s="1"/>
  <c r="J90" i="23" s="1"/>
  <c r="AC91" i="23"/>
  <c r="Z91" i="23" s="1"/>
  <c r="AC92" i="23"/>
  <c r="Z92" i="23" s="1"/>
  <c r="AC93" i="23"/>
  <c r="Z93" i="23" s="1"/>
  <c r="AC94" i="23"/>
  <c r="Z94" i="23" s="1"/>
  <c r="J94" i="23" s="1"/>
  <c r="AC95" i="23"/>
  <c r="Z95" i="23" s="1"/>
  <c r="AC96" i="23"/>
  <c r="Z96" i="23" s="1"/>
  <c r="AC97" i="23"/>
  <c r="Z97" i="23" s="1"/>
  <c r="AC98" i="23"/>
  <c r="Z98" i="23" s="1"/>
  <c r="J98" i="23" s="1"/>
  <c r="AC99" i="23"/>
  <c r="Z99" i="23" s="1"/>
  <c r="AC100" i="23"/>
  <c r="Z100" i="23" s="1"/>
  <c r="J100" i="23" s="1"/>
  <c r="M7" i="23"/>
  <c r="N7" i="23" s="1"/>
  <c r="P7" i="23"/>
  <c r="X7" i="23" s="1"/>
  <c r="M8" i="23"/>
  <c r="N8" i="23" s="1"/>
  <c r="P8" i="23"/>
  <c r="X8" i="23" s="1"/>
  <c r="Y8" i="23" s="1"/>
  <c r="M9" i="23"/>
  <c r="N9" i="23" s="1"/>
  <c r="P9" i="23"/>
  <c r="X9" i="23" s="1"/>
  <c r="M10" i="23"/>
  <c r="N10" i="23" s="1"/>
  <c r="P10" i="23"/>
  <c r="X10" i="23" s="1"/>
  <c r="M11" i="23"/>
  <c r="N11" i="23" s="1"/>
  <c r="P11" i="23"/>
  <c r="X11" i="23" s="1"/>
  <c r="M12" i="23"/>
  <c r="N12" i="23" s="1"/>
  <c r="P12" i="23"/>
  <c r="X12" i="23" s="1"/>
  <c r="Y12" i="23" s="1"/>
  <c r="M13" i="23"/>
  <c r="N13" i="23" s="1"/>
  <c r="P13" i="23"/>
  <c r="X13" i="23" s="1"/>
  <c r="M14" i="23"/>
  <c r="N14" i="23" s="1"/>
  <c r="P14" i="23"/>
  <c r="X14" i="23" s="1"/>
  <c r="M15" i="23"/>
  <c r="N15" i="23" s="1"/>
  <c r="P15" i="23"/>
  <c r="X15" i="23" s="1"/>
  <c r="M16" i="23"/>
  <c r="N16" i="23" s="1"/>
  <c r="P16" i="23"/>
  <c r="X16" i="23" s="1"/>
  <c r="Y16" i="23" s="1"/>
  <c r="M17" i="23"/>
  <c r="N17" i="23" s="1"/>
  <c r="P17" i="23"/>
  <c r="X17" i="23" s="1"/>
  <c r="M18" i="23"/>
  <c r="N18" i="23" s="1"/>
  <c r="P18" i="23"/>
  <c r="X18" i="23" s="1"/>
  <c r="M19" i="23"/>
  <c r="N19" i="23" s="1"/>
  <c r="P19" i="23"/>
  <c r="X19" i="23" s="1"/>
  <c r="M20" i="23"/>
  <c r="N20" i="23" s="1"/>
  <c r="P20" i="23"/>
  <c r="X20" i="23" s="1"/>
  <c r="Y20" i="23" s="1"/>
  <c r="M21" i="23"/>
  <c r="N21" i="23" s="1"/>
  <c r="P21" i="23"/>
  <c r="X21" i="23" s="1"/>
  <c r="M22" i="23"/>
  <c r="N22" i="23" s="1"/>
  <c r="P22" i="23"/>
  <c r="X22" i="23" s="1"/>
  <c r="M23" i="23"/>
  <c r="N23" i="23" s="1"/>
  <c r="P23" i="23"/>
  <c r="X23" i="23" s="1"/>
  <c r="M24" i="23"/>
  <c r="N24" i="23" s="1"/>
  <c r="P24" i="23"/>
  <c r="X24" i="23" s="1"/>
  <c r="Y24" i="23" s="1"/>
  <c r="M25" i="23"/>
  <c r="N25" i="23" s="1"/>
  <c r="P25" i="23"/>
  <c r="X25" i="23" s="1"/>
  <c r="M26" i="23"/>
  <c r="N26" i="23" s="1"/>
  <c r="P26" i="23"/>
  <c r="X26" i="23" s="1"/>
  <c r="M27" i="23"/>
  <c r="N27" i="23" s="1"/>
  <c r="P27" i="23"/>
  <c r="X27" i="23" s="1"/>
  <c r="M28" i="23"/>
  <c r="N28" i="23" s="1"/>
  <c r="P28" i="23"/>
  <c r="X28" i="23" s="1"/>
  <c r="Y28" i="23" s="1"/>
  <c r="M29" i="23"/>
  <c r="N29" i="23" s="1"/>
  <c r="P29" i="23"/>
  <c r="X29" i="23" s="1"/>
  <c r="M30" i="23"/>
  <c r="N30" i="23" s="1"/>
  <c r="P30" i="23"/>
  <c r="X30" i="23" s="1"/>
  <c r="M31" i="23"/>
  <c r="N31" i="23" s="1"/>
  <c r="P31" i="23"/>
  <c r="X31" i="23" s="1"/>
  <c r="M32" i="23"/>
  <c r="N32" i="23" s="1"/>
  <c r="P32" i="23"/>
  <c r="X32" i="23" s="1"/>
  <c r="Y32" i="23" s="1"/>
  <c r="M33" i="23"/>
  <c r="N33" i="23" s="1"/>
  <c r="P33" i="23"/>
  <c r="X33" i="23" s="1"/>
  <c r="M34" i="23"/>
  <c r="N34" i="23" s="1"/>
  <c r="P34" i="23"/>
  <c r="X34" i="23" s="1"/>
  <c r="M35" i="23"/>
  <c r="N35" i="23" s="1"/>
  <c r="P35" i="23"/>
  <c r="X35" i="23" s="1"/>
  <c r="M36" i="23"/>
  <c r="N36" i="23" s="1"/>
  <c r="P36" i="23"/>
  <c r="X36" i="23" s="1"/>
  <c r="Y36" i="23" s="1"/>
  <c r="M37" i="23"/>
  <c r="N37" i="23" s="1"/>
  <c r="P37" i="23"/>
  <c r="X37" i="23" s="1"/>
  <c r="M38" i="23"/>
  <c r="N38" i="23" s="1"/>
  <c r="P38" i="23"/>
  <c r="X38" i="23" s="1"/>
  <c r="M39" i="23"/>
  <c r="N39" i="23" s="1"/>
  <c r="P39" i="23"/>
  <c r="X39" i="23" s="1"/>
  <c r="M40" i="23"/>
  <c r="N40" i="23" s="1"/>
  <c r="P40" i="23"/>
  <c r="X40" i="23" s="1"/>
  <c r="Y40" i="23" s="1"/>
  <c r="M41" i="23"/>
  <c r="N41" i="23" s="1"/>
  <c r="P41" i="23"/>
  <c r="X41" i="23" s="1"/>
  <c r="M42" i="23"/>
  <c r="N42" i="23" s="1"/>
  <c r="P42" i="23"/>
  <c r="X42" i="23" s="1"/>
  <c r="M43" i="23"/>
  <c r="N43" i="23" s="1"/>
  <c r="P43" i="23"/>
  <c r="X43" i="23" s="1"/>
  <c r="M44" i="23"/>
  <c r="N44" i="23" s="1"/>
  <c r="P44" i="23"/>
  <c r="X44" i="23" s="1"/>
  <c r="Y44" i="23" s="1"/>
  <c r="M45" i="23"/>
  <c r="N45" i="23" s="1"/>
  <c r="P45" i="23"/>
  <c r="X45" i="23" s="1"/>
  <c r="M46" i="23"/>
  <c r="N46" i="23" s="1"/>
  <c r="P46" i="23"/>
  <c r="X46" i="23" s="1"/>
  <c r="M47" i="23"/>
  <c r="N47" i="23" s="1"/>
  <c r="P47" i="23"/>
  <c r="X47" i="23" s="1"/>
  <c r="M48" i="23"/>
  <c r="N48" i="23" s="1"/>
  <c r="P48" i="23"/>
  <c r="X48" i="23" s="1"/>
  <c r="Y48" i="23" s="1"/>
  <c r="M49" i="23"/>
  <c r="N49" i="23" s="1"/>
  <c r="P49" i="23"/>
  <c r="X49" i="23" s="1"/>
  <c r="M50" i="23"/>
  <c r="N50" i="23" s="1"/>
  <c r="P50" i="23"/>
  <c r="X50" i="23" s="1"/>
  <c r="M51" i="23"/>
  <c r="N51" i="23" s="1"/>
  <c r="P51" i="23"/>
  <c r="X51" i="23" s="1"/>
  <c r="M52" i="23"/>
  <c r="N52" i="23" s="1"/>
  <c r="P52" i="23"/>
  <c r="X52" i="23" s="1"/>
  <c r="Y52" i="23" s="1"/>
  <c r="M53" i="23"/>
  <c r="N53" i="23" s="1"/>
  <c r="P53" i="23"/>
  <c r="X53" i="23" s="1"/>
  <c r="M54" i="23"/>
  <c r="N54" i="23" s="1"/>
  <c r="P54" i="23"/>
  <c r="X54" i="23" s="1"/>
  <c r="M55" i="23"/>
  <c r="N55" i="23" s="1"/>
  <c r="P55" i="23"/>
  <c r="X55" i="23" s="1"/>
  <c r="M56" i="23"/>
  <c r="N56" i="23" s="1"/>
  <c r="P56" i="23"/>
  <c r="X56" i="23" s="1"/>
  <c r="Y56" i="23" s="1"/>
  <c r="M57" i="23"/>
  <c r="N57" i="23" s="1"/>
  <c r="P57" i="23"/>
  <c r="X57" i="23" s="1"/>
  <c r="M58" i="23"/>
  <c r="N58" i="23" s="1"/>
  <c r="P58" i="23"/>
  <c r="X58" i="23" s="1"/>
  <c r="M59" i="23"/>
  <c r="N59" i="23" s="1"/>
  <c r="P59" i="23"/>
  <c r="X59" i="23" s="1"/>
  <c r="M60" i="23"/>
  <c r="N60" i="23" s="1"/>
  <c r="P60" i="23"/>
  <c r="X60" i="23" s="1"/>
  <c r="Y60" i="23" s="1"/>
  <c r="M61" i="23"/>
  <c r="N61" i="23" s="1"/>
  <c r="P61" i="23"/>
  <c r="X61" i="23" s="1"/>
  <c r="M62" i="23"/>
  <c r="N62" i="23" s="1"/>
  <c r="P62" i="23"/>
  <c r="X62" i="23" s="1"/>
  <c r="M63" i="23"/>
  <c r="N63" i="23" s="1"/>
  <c r="P63" i="23"/>
  <c r="X63" i="23" s="1"/>
  <c r="M64" i="23"/>
  <c r="N64" i="23" s="1"/>
  <c r="P64" i="23"/>
  <c r="X64" i="23" s="1"/>
  <c r="Y64" i="23" s="1"/>
  <c r="M65" i="23"/>
  <c r="N65" i="23" s="1"/>
  <c r="P65" i="23"/>
  <c r="X65" i="23" s="1"/>
  <c r="M66" i="23"/>
  <c r="N66" i="23" s="1"/>
  <c r="P66" i="23"/>
  <c r="X66" i="23" s="1"/>
  <c r="M67" i="23"/>
  <c r="N67" i="23" s="1"/>
  <c r="P67" i="23"/>
  <c r="X67" i="23" s="1"/>
  <c r="M68" i="23"/>
  <c r="N68" i="23" s="1"/>
  <c r="P68" i="23"/>
  <c r="X68" i="23" s="1"/>
  <c r="Y68" i="23" s="1"/>
  <c r="M69" i="23"/>
  <c r="N69" i="23" s="1"/>
  <c r="P69" i="23"/>
  <c r="X69" i="23" s="1"/>
  <c r="M70" i="23"/>
  <c r="N70" i="23" s="1"/>
  <c r="P70" i="23"/>
  <c r="X70" i="23" s="1"/>
  <c r="M71" i="23"/>
  <c r="N71" i="23" s="1"/>
  <c r="P71" i="23"/>
  <c r="X71" i="23" s="1"/>
  <c r="M72" i="23"/>
  <c r="N72" i="23" s="1"/>
  <c r="P72" i="23"/>
  <c r="X72" i="23" s="1"/>
  <c r="Y72" i="23" s="1"/>
  <c r="M73" i="23"/>
  <c r="N73" i="23" s="1"/>
  <c r="P73" i="23"/>
  <c r="X73" i="23" s="1"/>
  <c r="M74" i="23"/>
  <c r="N74" i="23" s="1"/>
  <c r="P74" i="23"/>
  <c r="X74" i="23" s="1"/>
  <c r="M75" i="23"/>
  <c r="N75" i="23" s="1"/>
  <c r="P75" i="23"/>
  <c r="X75" i="23" s="1"/>
  <c r="M76" i="23"/>
  <c r="N76" i="23" s="1"/>
  <c r="P76" i="23"/>
  <c r="X76" i="23" s="1"/>
  <c r="Y76" i="23" s="1"/>
  <c r="M77" i="23"/>
  <c r="N77" i="23" s="1"/>
  <c r="P77" i="23"/>
  <c r="X77" i="23" s="1"/>
  <c r="M78" i="23"/>
  <c r="N78" i="23" s="1"/>
  <c r="P78" i="23"/>
  <c r="X78" i="23" s="1"/>
  <c r="M79" i="23"/>
  <c r="N79" i="23" s="1"/>
  <c r="P79" i="23"/>
  <c r="X79" i="23" s="1"/>
  <c r="M80" i="23"/>
  <c r="N80" i="23" s="1"/>
  <c r="P80" i="23"/>
  <c r="X80" i="23" s="1"/>
  <c r="Y80" i="23" s="1"/>
  <c r="M81" i="23"/>
  <c r="N81" i="23" s="1"/>
  <c r="P81" i="23"/>
  <c r="X81" i="23" s="1"/>
  <c r="M82" i="23"/>
  <c r="N82" i="23" s="1"/>
  <c r="P82" i="23"/>
  <c r="X82" i="23" s="1"/>
  <c r="M83" i="23"/>
  <c r="N83" i="23" s="1"/>
  <c r="P83" i="23"/>
  <c r="X83" i="23" s="1"/>
  <c r="M84" i="23"/>
  <c r="N84" i="23" s="1"/>
  <c r="P84" i="23"/>
  <c r="X84" i="23" s="1"/>
  <c r="Y84" i="23" s="1"/>
  <c r="M85" i="23"/>
  <c r="N85" i="23" s="1"/>
  <c r="P85" i="23"/>
  <c r="X85" i="23" s="1"/>
  <c r="M86" i="23"/>
  <c r="N86" i="23" s="1"/>
  <c r="P86" i="23"/>
  <c r="X86" i="23" s="1"/>
  <c r="M87" i="23"/>
  <c r="N87" i="23" s="1"/>
  <c r="P87" i="23"/>
  <c r="X87" i="23" s="1"/>
  <c r="M88" i="23"/>
  <c r="N88" i="23" s="1"/>
  <c r="P88" i="23"/>
  <c r="X88" i="23" s="1"/>
  <c r="Y88" i="23" s="1"/>
  <c r="M89" i="23"/>
  <c r="N89" i="23" s="1"/>
  <c r="P89" i="23"/>
  <c r="X89" i="23" s="1"/>
  <c r="M90" i="23"/>
  <c r="N90" i="23" s="1"/>
  <c r="P90" i="23"/>
  <c r="X90" i="23" s="1"/>
  <c r="M91" i="23"/>
  <c r="N91" i="23" s="1"/>
  <c r="P91" i="23"/>
  <c r="X91" i="23" s="1"/>
  <c r="M92" i="23"/>
  <c r="N92" i="23" s="1"/>
  <c r="P92" i="23"/>
  <c r="X92" i="23" s="1"/>
  <c r="Y92" i="23" s="1"/>
  <c r="M93" i="23"/>
  <c r="N93" i="23" s="1"/>
  <c r="P93" i="23"/>
  <c r="X93" i="23" s="1"/>
  <c r="M94" i="23"/>
  <c r="N94" i="23" s="1"/>
  <c r="P94" i="23"/>
  <c r="X94" i="23" s="1"/>
  <c r="M95" i="23"/>
  <c r="N95" i="23" s="1"/>
  <c r="P95" i="23"/>
  <c r="X95" i="23" s="1"/>
  <c r="M96" i="23"/>
  <c r="N96" i="23" s="1"/>
  <c r="P96" i="23"/>
  <c r="X96" i="23" s="1"/>
  <c r="Y96" i="23" s="1"/>
  <c r="M97" i="23"/>
  <c r="N97" i="23" s="1"/>
  <c r="P97" i="23"/>
  <c r="X97" i="23" s="1"/>
  <c r="M98" i="23"/>
  <c r="N98" i="23" s="1"/>
  <c r="P98" i="23"/>
  <c r="X98" i="23" s="1"/>
  <c r="M99" i="23"/>
  <c r="N99" i="23" s="1"/>
  <c r="P99" i="23"/>
  <c r="X99" i="23" s="1"/>
  <c r="M100" i="23"/>
  <c r="N100" i="23" s="1"/>
  <c r="P100" i="23"/>
  <c r="X100" i="23" s="1"/>
  <c r="Y100" i="23" s="1"/>
  <c r="J9" i="23"/>
  <c r="J13" i="23"/>
  <c r="J17" i="23"/>
  <c r="J21" i="23"/>
  <c r="J25" i="23"/>
  <c r="J29" i="23"/>
  <c r="J33" i="23"/>
  <c r="J37" i="23"/>
  <c r="J41" i="23"/>
  <c r="J45" i="23"/>
  <c r="J49" i="23"/>
  <c r="J56" i="23"/>
  <c r="J64" i="23"/>
  <c r="J72" i="23"/>
  <c r="J76" i="23"/>
  <c r="J88" i="23"/>
  <c r="J92" i="23"/>
  <c r="J96" i="23"/>
  <c r="AC6" i="23"/>
  <c r="AC7" i="22"/>
  <c r="AC8" i="22"/>
  <c r="AC9" i="22"/>
  <c r="AC10" i="22"/>
  <c r="Z10" i="22" s="1"/>
  <c r="G10" i="22" s="1"/>
  <c r="AC11" i="22"/>
  <c r="Z11" i="22" s="1"/>
  <c r="G11" i="22" s="1"/>
  <c r="AC12" i="22"/>
  <c r="Z12" i="22" s="1"/>
  <c r="AC13" i="22"/>
  <c r="Z13" i="22" s="1"/>
  <c r="G13" i="22" s="1"/>
  <c r="AC14" i="22"/>
  <c r="Z14" i="22" s="1"/>
  <c r="G14" i="22" s="1"/>
  <c r="AC15" i="22"/>
  <c r="Z15" i="22" s="1"/>
  <c r="G15" i="22" s="1"/>
  <c r="AC16" i="22"/>
  <c r="Z16" i="22" s="1"/>
  <c r="AC17" i="22"/>
  <c r="Z17" i="22" s="1"/>
  <c r="G17" i="22" s="1"/>
  <c r="AC18" i="22"/>
  <c r="Z18" i="22" s="1"/>
  <c r="G18" i="22" s="1"/>
  <c r="AC19" i="22"/>
  <c r="Z19" i="22" s="1"/>
  <c r="G19" i="22" s="1"/>
  <c r="AC20" i="22"/>
  <c r="Z20" i="22" s="1"/>
  <c r="AC21" i="22"/>
  <c r="Z21" i="22" s="1"/>
  <c r="G21" i="22" s="1"/>
  <c r="AC22" i="22"/>
  <c r="Z22" i="22" s="1"/>
  <c r="G22" i="22" s="1"/>
  <c r="AC23" i="22"/>
  <c r="Z23" i="22" s="1"/>
  <c r="G23" i="22" s="1"/>
  <c r="AC24" i="22"/>
  <c r="Z24" i="22" s="1"/>
  <c r="AC25" i="22"/>
  <c r="Z25" i="22" s="1"/>
  <c r="G25" i="22" s="1"/>
  <c r="AC26" i="22"/>
  <c r="Z26" i="22" s="1"/>
  <c r="G26" i="22" s="1"/>
  <c r="AC27" i="22"/>
  <c r="Z27" i="22" s="1"/>
  <c r="G27" i="22" s="1"/>
  <c r="AC28" i="22"/>
  <c r="Z28" i="22" s="1"/>
  <c r="AC29" i="22"/>
  <c r="Z29" i="22" s="1"/>
  <c r="G29" i="22" s="1"/>
  <c r="AC30" i="22"/>
  <c r="Z30" i="22" s="1"/>
  <c r="G30" i="22" s="1"/>
  <c r="AC31" i="22"/>
  <c r="Z31" i="22" s="1"/>
  <c r="G31" i="22" s="1"/>
  <c r="AC32" i="22"/>
  <c r="Z32" i="22" s="1"/>
  <c r="AC33" i="22"/>
  <c r="Z33" i="22" s="1"/>
  <c r="G33" i="22" s="1"/>
  <c r="AC34" i="22"/>
  <c r="Z34" i="22" s="1"/>
  <c r="G34" i="22" s="1"/>
  <c r="AC35" i="22"/>
  <c r="Z35" i="22" s="1"/>
  <c r="G35" i="22" s="1"/>
  <c r="AC36" i="22"/>
  <c r="Z36" i="22" s="1"/>
  <c r="AC37" i="22"/>
  <c r="Z37" i="22" s="1"/>
  <c r="G37" i="22" s="1"/>
  <c r="AC38" i="22"/>
  <c r="Z38" i="22" s="1"/>
  <c r="G38" i="22" s="1"/>
  <c r="AC39" i="22"/>
  <c r="Z39" i="22" s="1"/>
  <c r="G39" i="22" s="1"/>
  <c r="AC40" i="22"/>
  <c r="Z40" i="22" s="1"/>
  <c r="AC41" i="22"/>
  <c r="Z41" i="22" s="1"/>
  <c r="G41" i="22" s="1"/>
  <c r="AC42" i="22"/>
  <c r="Z42" i="22" s="1"/>
  <c r="G42" i="22" s="1"/>
  <c r="AC43" i="22"/>
  <c r="Z43" i="22" s="1"/>
  <c r="G43" i="22" s="1"/>
  <c r="AC44" i="22"/>
  <c r="Z44" i="22" s="1"/>
  <c r="AC45" i="22"/>
  <c r="Z45" i="22" s="1"/>
  <c r="G45" i="22" s="1"/>
  <c r="AC46" i="22"/>
  <c r="Z46" i="22" s="1"/>
  <c r="G46" i="22" s="1"/>
  <c r="AC47" i="22"/>
  <c r="Z47" i="22" s="1"/>
  <c r="G47" i="22" s="1"/>
  <c r="AC48" i="22"/>
  <c r="Z48" i="22" s="1"/>
  <c r="AC49" i="22"/>
  <c r="Z49" i="22" s="1"/>
  <c r="G49" i="22" s="1"/>
  <c r="AC50" i="22"/>
  <c r="Z50" i="22" s="1"/>
  <c r="AC51" i="22"/>
  <c r="Z51" i="22" s="1"/>
  <c r="G51" i="22" s="1"/>
  <c r="AC52" i="22"/>
  <c r="Z52" i="22" s="1"/>
  <c r="AC53" i="22"/>
  <c r="Z53" i="22" s="1"/>
  <c r="G53" i="22" s="1"/>
  <c r="AC54" i="22"/>
  <c r="Z54" i="22" s="1"/>
  <c r="AC55" i="22"/>
  <c r="Z55" i="22" s="1"/>
  <c r="G55" i="22" s="1"/>
  <c r="AC56" i="22"/>
  <c r="Z56" i="22" s="1"/>
  <c r="AC57" i="22"/>
  <c r="Z57" i="22" s="1"/>
  <c r="G57" i="22" s="1"/>
  <c r="AC58" i="22"/>
  <c r="Z58" i="22" s="1"/>
  <c r="AC59" i="22"/>
  <c r="Z59" i="22" s="1"/>
  <c r="G59" i="22" s="1"/>
  <c r="AC60" i="22"/>
  <c r="Z60" i="22" s="1"/>
  <c r="AC61" i="22"/>
  <c r="Z61" i="22" s="1"/>
  <c r="G61" i="22" s="1"/>
  <c r="AC62" i="22"/>
  <c r="Z62" i="22" s="1"/>
  <c r="AC63" i="22"/>
  <c r="Z63" i="22" s="1"/>
  <c r="G63" i="22" s="1"/>
  <c r="AC64" i="22"/>
  <c r="Z64" i="22" s="1"/>
  <c r="AC65" i="22"/>
  <c r="Z65" i="22" s="1"/>
  <c r="G65" i="22" s="1"/>
  <c r="AC66" i="22"/>
  <c r="Z66" i="22" s="1"/>
  <c r="AC67" i="22"/>
  <c r="Z67" i="22" s="1"/>
  <c r="G67" i="22" s="1"/>
  <c r="AC68" i="22"/>
  <c r="Z68" i="22" s="1"/>
  <c r="AC69" i="22"/>
  <c r="Z69" i="22" s="1"/>
  <c r="G69" i="22" s="1"/>
  <c r="AC70" i="22"/>
  <c r="Z70" i="22" s="1"/>
  <c r="AC71" i="22"/>
  <c r="Z71" i="22" s="1"/>
  <c r="G71" i="22" s="1"/>
  <c r="AC72" i="22"/>
  <c r="Z72" i="22" s="1"/>
  <c r="AC73" i="22"/>
  <c r="Z73" i="22" s="1"/>
  <c r="G73" i="22" s="1"/>
  <c r="AC74" i="22"/>
  <c r="Z74" i="22" s="1"/>
  <c r="AC75" i="22"/>
  <c r="Z75" i="22" s="1"/>
  <c r="G75" i="22" s="1"/>
  <c r="AC76" i="22"/>
  <c r="Z76" i="22" s="1"/>
  <c r="AC77" i="22"/>
  <c r="Z77" i="22" s="1"/>
  <c r="G77" i="22" s="1"/>
  <c r="AC78" i="22"/>
  <c r="Z78" i="22" s="1"/>
  <c r="AC79" i="22"/>
  <c r="Z79" i="22" s="1"/>
  <c r="G79" i="22" s="1"/>
  <c r="AC80" i="22"/>
  <c r="Z80" i="22" s="1"/>
  <c r="AC81" i="22"/>
  <c r="Z81" i="22" s="1"/>
  <c r="G81" i="22" s="1"/>
  <c r="AC82" i="22"/>
  <c r="Z82" i="22" s="1"/>
  <c r="AC83" i="22"/>
  <c r="Z83" i="22" s="1"/>
  <c r="G83" i="22" s="1"/>
  <c r="AC84" i="22"/>
  <c r="Z84" i="22" s="1"/>
  <c r="AC85" i="22"/>
  <c r="Z85" i="22" s="1"/>
  <c r="G85" i="22" s="1"/>
  <c r="AC86" i="22"/>
  <c r="Z86" i="22" s="1"/>
  <c r="AC87" i="22"/>
  <c r="Z87" i="22" s="1"/>
  <c r="G87" i="22" s="1"/>
  <c r="AC88" i="22"/>
  <c r="Z88" i="22" s="1"/>
  <c r="AC89" i="22"/>
  <c r="Z89" i="22" s="1"/>
  <c r="G89" i="22" s="1"/>
  <c r="AC90" i="22"/>
  <c r="Z90" i="22" s="1"/>
  <c r="AC91" i="22"/>
  <c r="Z91" i="22" s="1"/>
  <c r="G91" i="22" s="1"/>
  <c r="AC92" i="22"/>
  <c r="Z92" i="22" s="1"/>
  <c r="AC93" i="22"/>
  <c r="Z93" i="22" s="1"/>
  <c r="G93" i="22" s="1"/>
  <c r="AC94" i="22"/>
  <c r="Z94" i="22" s="1"/>
  <c r="AC95" i="22"/>
  <c r="Z95" i="22" s="1"/>
  <c r="G95" i="22" s="1"/>
  <c r="AC96" i="22"/>
  <c r="Z96" i="22" s="1"/>
  <c r="AC97" i="22"/>
  <c r="Z97" i="22" s="1"/>
  <c r="G97" i="22" s="1"/>
  <c r="AC98" i="22"/>
  <c r="Z98" i="22" s="1"/>
  <c r="AC99" i="22"/>
  <c r="Z99" i="22" s="1"/>
  <c r="G99" i="22" s="1"/>
  <c r="AC100" i="22"/>
  <c r="Z100" i="22" s="1"/>
  <c r="J7" i="22"/>
  <c r="X7" i="22" s="1"/>
  <c r="J8" i="22"/>
  <c r="X8" i="22" s="1"/>
  <c r="J9" i="22"/>
  <c r="X9" i="22" s="1"/>
  <c r="J10" i="22"/>
  <c r="X10" i="22" s="1"/>
  <c r="J11" i="22"/>
  <c r="X11" i="22" s="1"/>
  <c r="J12" i="22"/>
  <c r="X12" i="22" s="1"/>
  <c r="Y12" i="22" s="1"/>
  <c r="J13" i="22"/>
  <c r="X13" i="22" s="1"/>
  <c r="Y13" i="22" s="1"/>
  <c r="J14" i="22"/>
  <c r="X14" i="22" s="1"/>
  <c r="J15" i="22"/>
  <c r="X15" i="22" s="1"/>
  <c r="J16" i="22"/>
  <c r="X16" i="22" s="1"/>
  <c r="Y16" i="22" s="1"/>
  <c r="J17" i="22"/>
  <c r="X17" i="22" s="1"/>
  <c r="Y17" i="22" s="1"/>
  <c r="J18" i="22"/>
  <c r="X18" i="22" s="1"/>
  <c r="J19" i="22"/>
  <c r="X19" i="22" s="1"/>
  <c r="J20" i="22"/>
  <c r="X20" i="22" s="1"/>
  <c r="Y20" i="22" s="1"/>
  <c r="J21" i="22"/>
  <c r="X21" i="22" s="1"/>
  <c r="Y21" i="22" s="1"/>
  <c r="J22" i="22"/>
  <c r="X22" i="22" s="1"/>
  <c r="J23" i="22"/>
  <c r="X23" i="22" s="1"/>
  <c r="J24" i="22"/>
  <c r="X24" i="22" s="1"/>
  <c r="Y24" i="22" s="1"/>
  <c r="J25" i="22"/>
  <c r="X25" i="22" s="1"/>
  <c r="Y25" i="22" s="1"/>
  <c r="J26" i="22"/>
  <c r="X26" i="22" s="1"/>
  <c r="J27" i="22"/>
  <c r="X27" i="22" s="1"/>
  <c r="J28" i="22"/>
  <c r="X28" i="22" s="1"/>
  <c r="Y28" i="22" s="1"/>
  <c r="J29" i="22"/>
  <c r="X29" i="22" s="1"/>
  <c r="Y29" i="22" s="1"/>
  <c r="J30" i="22"/>
  <c r="X30" i="22" s="1"/>
  <c r="J31" i="22"/>
  <c r="X31" i="22" s="1"/>
  <c r="J32" i="22"/>
  <c r="X32" i="22" s="1"/>
  <c r="Y32" i="22" s="1"/>
  <c r="J33" i="22"/>
  <c r="X33" i="22" s="1"/>
  <c r="Y33" i="22" s="1"/>
  <c r="J34" i="22"/>
  <c r="X34" i="22" s="1"/>
  <c r="J35" i="22"/>
  <c r="X35" i="22" s="1"/>
  <c r="J36" i="22"/>
  <c r="X36" i="22" s="1"/>
  <c r="Y36" i="22" s="1"/>
  <c r="J37" i="22"/>
  <c r="X37" i="22" s="1"/>
  <c r="Y37" i="22" s="1"/>
  <c r="J38" i="22"/>
  <c r="X38" i="22" s="1"/>
  <c r="J39" i="22"/>
  <c r="X39" i="22" s="1"/>
  <c r="J40" i="22"/>
  <c r="X40" i="22" s="1"/>
  <c r="Y40" i="22" s="1"/>
  <c r="J41" i="22"/>
  <c r="X41" i="22" s="1"/>
  <c r="Y41" i="22" s="1"/>
  <c r="J42" i="22"/>
  <c r="X42" i="22" s="1"/>
  <c r="J43" i="22"/>
  <c r="X43" i="22" s="1"/>
  <c r="J44" i="22"/>
  <c r="X44" i="22" s="1"/>
  <c r="Y44" i="22" s="1"/>
  <c r="J45" i="22"/>
  <c r="X45" i="22" s="1"/>
  <c r="Y45" i="22" s="1"/>
  <c r="J46" i="22"/>
  <c r="X46" i="22" s="1"/>
  <c r="J47" i="22"/>
  <c r="X47" i="22" s="1"/>
  <c r="J48" i="22"/>
  <c r="X48" i="22" s="1"/>
  <c r="Y48" i="22" s="1"/>
  <c r="J49" i="22"/>
  <c r="X49" i="22" s="1"/>
  <c r="Y49" i="22" s="1"/>
  <c r="J50" i="22"/>
  <c r="X50" i="22" s="1"/>
  <c r="J51" i="22"/>
  <c r="X51" i="22" s="1"/>
  <c r="J52" i="22"/>
  <c r="X52" i="22" s="1"/>
  <c r="Y52" i="22" s="1"/>
  <c r="J53" i="22"/>
  <c r="X53" i="22" s="1"/>
  <c r="Y53" i="22" s="1"/>
  <c r="J54" i="22"/>
  <c r="X54" i="22" s="1"/>
  <c r="J55" i="22"/>
  <c r="X55" i="22" s="1"/>
  <c r="J56" i="22"/>
  <c r="X56" i="22" s="1"/>
  <c r="Y56" i="22" s="1"/>
  <c r="J57" i="22"/>
  <c r="X57" i="22" s="1"/>
  <c r="Y57" i="22" s="1"/>
  <c r="J58" i="22"/>
  <c r="X58" i="22" s="1"/>
  <c r="J59" i="22"/>
  <c r="X59" i="22" s="1"/>
  <c r="J60" i="22"/>
  <c r="X60" i="22" s="1"/>
  <c r="Y60" i="22" s="1"/>
  <c r="J61" i="22"/>
  <c r="X61" i="22" s="1"/>
  <c r="Y61" i="22" s="1"/>
  <c r="J62" i="22"/>
  <c r="X62" i="22" s="1"/>
  <c r="J63" i="22"/>
  <c r="X63" i="22" s="1"/>
  <c r="J64" i="22"/>
  <c r="X64" i="22" s="1"/>
  <c r="Y64" i="22" s="1"/>
  <c r="J65" i="22"/>
  <c r="X65" i="22" s="1"/>
  <c r="Y65" i="22" s="1"/>
  <c r="J66" i="22"/>
  <c r="X66" i="22" s="1"/>
  <c r="J67" i="22"/>
  <c r="X67" i="22" s="1"/>
  <c r="J68" i="22"/>
  <c r="X68" i="22" s="1"/>
  <c r="Y68" i="22" s="1"/>
  <c r="J69" i="22"/>
  <c r="X69" i="22" s="1"/>
  <c r="Y69" i="22" s="1"/>
  <c r="J70" i="22"/>
  <c r="X70" i="22" s="1"/>
  <c r="J71" i="22"/>
  <c r="X71" i="22" s="1"/>
  <c r="J72" i="22"/>
  <c r="X72" i="22" s="1"/>
  <c r="Y72" i="22" s="1"/>
  <c r="J73" i="22"/>
  <c r="X73" i="22" s="1"/>
  <c r="Y73" i="22" s="1"/>
  <c r="J74" i="22"/>
  <c r="X74" i="22" s="1"/>
  <c r="J75" i="22"/>
  <c r="X75" i="22" s="1"/>
  <c r="J76" i="22"/>
  <c r="X76" i="22" s="1"/>
  <c r="Y76" i="22" s="1"/>
  <c r="J77" i="22"/>
  <c r="X77" i="22" s="1"/>
  <c r="Y77" i="22" s="1"/>
  <c r="J78" i="22"/>
  <c r="X78" i="22" s="1"/>
  <c r="J79" i="22"/>
  <c r="X79" i="22" s="1"/>
  <c r="J80" i="22"/>
  <c r="X80" i="22" s="1"/>
  <c r="Y80" i="22" s="1"/>
  <c r="J81" i="22"/>
  <c r="X81" i="22" s="1"/>
  <c r="Y81" i="22" s="1"/>
  <c r="J82" i="22"/>
  <c r="X82" i="22" s="1"/>
  <c r="J83" i="22"/>
  <c r="X83" i="22" s="1"/>
  <c r="J84" i="22"/>
  <c r="X84" i="22" s="1"/>
  <c r="Y84" i="22" s="1"/>
  <c r="J85" i="22"/>
  <c r="X85" i="22" s="1"/>
  <c r="Y85" i="22" s="1"/>
  <c r="J86" i="22"/>
  <c r="X86" i="22" s="1"/>
  <c r="J87" i="22"/>
  <c r="X87" i="22" s="1"/>
  <c r="J88" i="22"/>
  <c r="X88" i="22" s="1"/>
  <c r="Y88" i="22" s="1"/>
  <c r="J89" i="22"/>
  <c r="X89" i="22" s="1"/>
  <c r="Y89" i="22" s="1"/>
  <c r="J90" i="22"/>
  <c r="X90" i="22" s="1"/>
  <c r="J91" i="22"/>
  <c r="X91" i="22" s="1"/>
  <c r="J92" i="22"/>
  <c r="X92" i="22" s="1"/>
  <c r="Y92" i="22" s="1"/>
  <c r="J93" i="22"/>
  <c r="X93" i="22" s="1"/>
  <c r="Y93" i="22" s="1"/>
  <c r="J94" i="22"/>
  <c r="X94" i="22" s="1"/>
  <c r="J95" i="22"/>
  <c r="X95" i="22" s="1"/>
  <c r="J96" i="22"/>
  <c r="X96" i="22" s="1"/>
  <c r="Y96" i="22" s="1"/>
  <c r="J97" i="22"/>
  <c r="X97" i="22" s="1"/>
  <c r="Y97" i="22" s="1"/>
  <c r="J98" i="22"/>
  <c r="X98" i="22" s="1"/>
  <c r="J99" i="22"/>
  <c r="X99" i="22" s="1"/>
  <c r="J100" i="22"/>
  <c r="X100" i="22" s="1"/>
  <c r="Y100" i="22" s="1"/>
  <c r="G12" i="22"/>
  <c r="G16" i="22"/>
  <c r="G20" i="22"/>
  <c r="G24" i="22"/>
  <c r="G28" i="22"/>
  <c r="G32" i="22"/>
  <c r="G36" i="22"/>
  <c r="G40" i="22"/>
  <c r="G44" i="22"/>
  <c r="AC6" i="22"/>
  <c r="AA7" i="21"/>
  <c r="AC7" i="21"/>
  <c r="AA8" i="21"/>
  <c r="AC8" i="21"/>
  <c r="Z8" i="21" s="1"/>
  <c r="I8" i="21" s="1"/>
  <c r="AA9" i="21"/>
  <c r="AC9" i="21"/>
  <c r="Z9" i="21" s="1"/>
  <c r="I9" i="21" s="1"/>
  <c r="AA10" i="21"/>
  <c r="AC10" i="21"/>
  <c r="Z10" i="21" s="1"/>
  <c r="I10" i="21" s="1"/>
  <c r="AA11" i="21"/>
  <c r="AC11" i="21"/>
  <c r="Z11" i="21" s="1"/>
  <c r="I11" i="21" s="1"/>
  <c r="AA12" i="21"/>
  <c r="AC12" i="21"/>
  <c r="Z12" i="21" s="1"/>
  <c r="I12" i="21" s="1"/>
  <c r="AA13" i="21"/>
  <c r="AC13" i="21"/>
  <c r="Z13" i="21" s="1"/>
  <c r="I13" i="21" s="1"/>
  <c r="AA14" i="21"/>
  <c r="AC14" i="21"/>
  <c r="Z14" i="21" s="1"/>
  <c r="I14" i="21" s="1"/>
  <c r="AA15" i="21"/>
  <c r="AC15" i="21"/>
  <c r="Z15" i="21" s="1"/>
  <c r="I15" i="21" s="1"/>
  <c r="AA16" i="21"/>
  <c r="AC16" i="21"/>
  <c r="Z16" i="21" s="1"/>
  <c r="I16" i="21" s="1"/>
  <c r="AA17" i="21"/>
  <c r="AC17" i="21"/>
  <c r="Z17" i="21" s="1"/>
  <c r="I17" i="21" s="1"/>
  <c r="AA18" i="21"/>
  <c r="AC18" i="21"/>
  <c r="Z18" i="21" s="1"/>
  <c r="I18" i="21" s="1"/>
  <c r="AA19" i="21"/>
  <c r="AC19" i="21"/>
  <c r="Z19" i="21" s="1"/>
  <c r="I19" i="21" s="1"/>
  <c r="AA20" i="21"/>
  <c r="AC20" i="21"/>
  <c r="Z20" i="21" s="1"/>
  <c r="I20" i="21" s="1"/>
  <c r="AA21" i="21"/>
  <c r="AC21" i="21"/>
  <c r="Z21" i="21" s="1"/>
  <c r="I21" i="21" s="1"/>
  <c r="AA22" i="21"/>
  <c r="AC22" i="21"/>
  <c r="Z22" i="21" s="1"/>
  <c r="I22" i="21" s="1"/>
  <c r="AA23" i="21"/>
  <c r="AC23" i="21"/>
  <c r="Z23" i="21" s="1"/>
  <c r="AA24" i="21"/>
  <c r="AC24" i="21"/>
  <c r="Z24" i="21" s="1"/>
  <c r="I24" i="21" s="1"/>
  <c r="AA25" i="21"/>
  <c r="AC25" i="21"/>
  <c r="Z25" i="21" s="1"/>
  <c r="I25" i="21" s="1"/>
  <c r="AA26" i="21"/>
  <c r="AC26" i="21"/>
  <c r="Z26" i="21" s="1"/>
  <c r="I26" i="21" s="1"/>
  <c r="AA27" i="21"/>
  <c r="AC27" i="21"/>
  <c r="Z27" i="21" s="1"/>
  <c r="I27" i="21" s="1"/>
  <c r="AA28" i="21"/>
  <c r="AC28" i="21"/>
  <c r="Z28" i="21" s="1"/>
  <c r="I28" i="21" s="1"/>
  <c r="AA29" i="21"/>
  <c r="AC29" i="21"/>
  <c r="Z29" i="21" s="1"/>
  <c r="I29" i="21" s="1"/>
  <c r="AA30" i="21"/>
  <c r="AC30" i="21"/>
  <c r="Z30" i="21" s="1"/>
  <c r="I30" i="21" s="1"/>
  <c r="AA31" i="21"/>
  <c r="AC31" i="21"/>
  <c r="Z31" i="21" s="1"/>
  <c r="I31" i="21" s="1"/>
  <c r="AA32" i="21"/>
  <c r="AC32" i="21"/>
  <c r="Z32" i="21" s="1"/>
  <c r="I32" i="21" s="1"/>
  <c r="AA33" i="21"/>
  <c r="AC33" i="21"/>
  <c r="Z33" i="21" s="1"/>
  <c r="I33" i="21" s="1"/>
  <c r="AA34" i="21"/>
  <c r="AC34" i="21"/>
  <c r="Z34" i="21" s="1"/>
  <c r="I34" i="21" s="1"/>
  <c r="AA35" i="21"/>
  <c r="AC35" i="21"/>
  <c r="Z35" i="21" s="1"/>
  <c r="I35" i="21" s="1"/>
  <c r="AA36" i="21"/>
  <c r="AC36" i="21"/>
  <c r="Z36" i="21" s="1"/>
  <c r="I36" i="21" s="1"/>
  <c r="AA37" i="21"/>
  <c r="AC37" i="21"/>
  <c r="Z37" i="21" s="1"/>
  <c r="I37" i="21" s="1"/>
  <c r="AA38" i="21"/>
  <c r="AC38" i="21"/>
  <c r="Z38" i="21" s="1"/>
  <c r="I38" i="21" s="1"/>
  <c r="AA39" i="21"/>
  <c r="AC39" i="21"/>
  <c r="Z39" i="21" s="1"/>
  <c r="I39" i="21" s="1"/>
  <c r="AA40" i="21"/>
  <c r="AC40" i="21"/>
  <c r="Z40" i="21" s="1"/>
  <c r="I40" i="21" s="1"/>
  <c r="AA41" i="21"/>
  <c r="AC41" i="21"/>
  <c r="Z41" i="21" s="1"/>
  <c r="I41" i="21" s="1"/>
  <c r="AA42" i="21"/>
  <c r="AC42" i="21"/>
  <c r="Z42" i="21" s="1"/>
  <c r="I42" i="21" s="1"/>
  <c r="AA43" i="21"/>
  <c r="AC43" i="21"/>
  <c r="Z43" i="21" s="1"/>
  <c r="I43" i="21" s="1"/>
  <c r="AA44" i="21"/>
  <c r="AC44" i="21"/>
  <c r="Z44" i="21" s="1"/>
  <c r="I44" i="21" s="1"/>
  <c r="AA45" i="21"/>
  <c r="AC45" i="21"/>
  <c r="Z45" i="21" s="1"/>
  <c r="I45" i="21" s="1"/>
  <c r="AA46" i="21"/>
  <c r="AC46" i="21"/>
  <c r="Z46" i="21" s="1"/>
  <c r="I46" i="21" s="1"/>
  <c r="AA47" i="21"/>
  <c r="AC47" i="21"/>
  <c r="Z47" i="21" s="1"/>
  <c r="I47" i="21" s="1"/>
  <c r="AA48" i="21"/>
  <c r="AC48" i="21"/>
  <c r="Z48" i="21" s="1"/>
  <c r="I48" i="21" s="1"/>
  <c r="AA49" i="21"/>
  <c r="AC49" i="21"/>
  <c r="Z49" i="21" s="1"/>
  <c r="I49" i="21" s="1"/>
  <c r="AA50" i="21"/>
  <c r="AC50" i="21"/>
  <c r="Z50" i="21" s="1"/>
  <c r="I50" i="21" s="1"/>
  <c r="AA51" i="21"/>
  <c r="AC51" i="21"/>
  <c r="Z51" i="21" s="1"/>
  <c r="I51" i="21" s="1"/>
  <c r="AA52" i="21"/>
  <c r="AC52" i="21"/>
  <c r="Z52" i="21" s="1"/>
  <c r="I52" i="21" s="1"/>
  <c r="AA53" i="21"/>
  <c r="AC53" i="21"/>
  <c r="Z53" i="21" s="1"/>
  <c r="I53" i="21" s="1"/>
  <c r="AA54" i="21"/>
  <c r="AC54" i="21"/>
  <c r="Z54" i="21" s="1"/>
  <c r="I54" i="21" s="1"/>
  <c r="AA55" i="21"/>
  <c r="AC55" i="21"/>
  <c r="Z55" i="21" s="1"/>
  <c r="I55" i="21" s="1"/>
  <c r="AA56" i="21"/>
  <c r="AC56" i="21"/>
  <c r="Z56" i="21" s="1"/>
  <c r="I56" i="21" s="1"/>
  <c r="AA57" i="21"/>
  <c r="AC57" i="21"/>
  <c r="Z57" i="21" s="1"/>
  <c r="I57" i="21" s="1"/>
  <c r="AA58" i="21"/>
  <c r="AC58" i="21"/>
  <c r="Z58" i="21" s="1"/>
  <c r="I58" i="21" s="1"/>
  <c r="AA59" i="21"/>
  <c r="AC59" i="21"/>
  <c r="Z59" i="21" s="1"/>
  <c r="I59" i="21" s="1"/>
  <c r="AA60" i="21"/>
  <c r="AC60" i="21"/>
  <c r="Z60" i="21" s="1"/>
  <c r="I60" i="21" s="1"/>
  <c r="AA61" i="21"/>
  <c r="AC61" i="21"/>
  <c r="Z61" i="21" s="1"/>
  <c r="I61" i="21" s="1"/>
  <c r="AA62" i="21"/>
  <c r="AC62" i="21"/>
  <c r="Z62" i="21" s="1"/>
  <c r="I62" i="21" s="1"/>
  <c r="AA63" i="21"/>
  <c r="AC63" i="21"/>
  <c r="Z63" i="21" s="1"/>
  <c r="I63" i="21" s="1"/>
  <c r="AA64" i="21"/>
  <c r="AC64" i="21"/>
  <c r="Z64" i="21" s="1"/>
  <c r="I64" i="21" s="1"/>
  <c r="AA65" i="21"/>
  <c r="AC65" i="21"/>
  <c r="Z65" i="21" s="1"/>
  <c r="I65" i="21" s="1"/>
  <c r="AA66" i="21"/>
  <c r="AC66" i="21"/>
  <c r="Z66" i="21" s="1"/>
  <c r="I66" i="21" s="1"/>
  <c r="AA67" i="21"/>
  <c r="AC67" i="21"/>
  <c r="Z67" i="21" s="1"/>
  <c r="I67" i="21" s="1"/>
  <c r="AA68" i="21"/>
  <c r="AC68" i="21"/>
  <c r="Z68" i="21" s="1"/>
  <c r="I68" i="21" s="1"/>
  <c r="AA69" i="21"/>
  <c r="AC69" i="21"/>
  <c r="Z69" i="21" s="1"/>
  <c r="I69" i="21" s="1"/>
  <c r="AA70" i="21"/>
  <c r="AC70" i="21"/>
  <c r="Z70" i="21" s="1"/>
  <c r="I70" i="21" s="1"/>
  <c r="AA71" i="21"/>
  <c r="AC71" i="21"/>
  <c r="Z71" i="21" s="1"/>
  <c r="I71" i="21" s="1"/>
  <c r="AA72" i="21"/>
  <c r="AC72" i="21"/>
  <c r="Z72" i="21" s="1"/>
  <c r="I72" i="21" s="1"/>
  <c r="AA73" i="21"/>
  <c r="AC73" i="21"/>
  <c r="Z73" i="21" s="1"/>
  <c r="I73" i="21" s="1"/>
  <c r="AA74" i="21"/>
  <c r="AC74" i="21"/>
  <c r="Z74" i="21" s="1"/>
  <c r="I74" i="21" s="1"/>
  <c r="AA75" i="21"/>
  <c r="AC75" i="21"/>
  <c r="Z75" i="21" s="1"/>
  <c r="I75" i="21" s="1"/>
  <c r="AA76" i="21"/>
  <c r="AC76" i="21"/>
  <c r="Z76" i="21" s="1"/>
  <c r="I76" i="21" s="1"/>
  <c r="AA77" i="21"/>
  <c r="AC77" i="21"/>
  <c r="Z77" i="21" s="1"/>
  <c r="I77" i="21" s="1"/>
  <c r="AA78" i="21"/>
  <c r="AC78" i="21"/>
  <c r="Z78" i="21" s="1"/>
  <c r="I78" i="21" s="1"/>
  <c r="AA79" i="21"/>
  <c r="AC79" i="21"/>
  <c r="Z79" i="21" s="1"/>
  <c r="AA80" i="21"/>
  <c r="AC80" i="21"/>
  <c r="Z80" i="21" s="1"/>
  <c r="I80" i="21" s="1"/>
  <c r="AA81" i="21"/>
  <c r="AC81" i="21"/>
  <c r="Z81" i="21" s="1"/>
  <c r="I81" i="21" s="1"/>
  <c r="AA82" i="21"/>
  <c r="AC82" i="21"/>
  <c r="Z82" i="21" s="1"/>
  <c r="I82" i="21" s="1"/>
  <c r="AA83" i="21"/>
  <c r="AC83" i="21"/>
  <c r="Z83" i="21" s="1"/>
  <c r="I83" i="21" s="1"/>
  <c r="AA84" i="21"/>
  <c r="AC84" i="21"/>
  <c r="Z84" i="21" s="1"/>
  <c r="I84" i="21" s="1"/>
  <c r="AA85" i="21"/>
  <c r="AC85" i="21"/>
  <c r="Z85" i="21" s="1"/>
  <c r="I85" i="21" s="1"/>
  <c r="AA86" i="21"/>
  <c r="AC86" i="21"/>
  <c r="Z86" i="21" s="1"/>
  <c r="I86" i="21" s="1"/>
  <c r="AA87" i="21"/>
  <c r="AC87" i="21"/>
  <c r="Z87" i="21" s="1"/>
  <c r="I87" i="21" s="1"/>
  <c r="AA88" i="21"/>
  <c r="AC88" i="21"/>
  <c r="Z88" i="21" s="1"/>
  <c r="I88" i="21" s="1"/>
  <c r="AA89" i="21"/>
  <c r="AC89" i="21"/>
  <c r="Z89" i="21" s="1"/>
  <c r="I89" i="21" s="1"/>
  <c r="AA90" i="21"/>
  <c r="AC90" i="21"/>
  <c r="Z90" i="21" s="1"/>
  <c r="I90" i="21" s="1"/>
  <c r="AA91" i="21"/>
  <c r="AC91" i="21"/>
  <c r="Z91" i="21" s="1"/>
  <c r="I91" i="21" s="1"/>
  <c r="AA92" i="21"/>
  <c r="AC92" i="21"/>
  <c r="Z92" i="21" s="1"/>
  <c r="I92" i="21" s="1"/>
  <c r="AA93" i="21"/>
  <c r="AC93" i="21"/>
  <c r="Z93" i="21" s="1"/>
  <c r="I93" i="21" s="1"/>
  <c r="AA94" i="21"/>
  <c r="AC94" i="21"/>
  <c r="Z94" i="21" s="1"/>
  <c r="I94" i="21" s="1"/>
  <c r="AA95" i="21"/>
  <c r="AC95" i="21"/>
  <c r="Z95" i="21" s="1"/>
  <c r="I95" i="21" s="1"/>
  <c r="AA96" i="21"/>
  <c r="AC96" i="21"/>
  <c r="Z96" i="21" s="1"/>
  <c r="I96" i="21" s="1"/>
  <c r="AA97" i="21"/>
  <c r="AC97" i="21"/>
  <c r="Z97" i="21" s="1"/>
  <c r="I97" i="21" s="1"/>
  <c r="AA98" i="21"/>
  <c r="AC98" i="21"/>
  <c r="Z98" i="21" s="1"/>
  <c r="I98" i="21" s="1"/>
  <c r="AA99" i="21"/>
  <c r="AC99" i="21"/>
  <c r="Z99" i="21" s="1"/>
  <c r="I99" i="21" s="1"/>
  <c r="AA100" i="21"/>
  <c r="AC100" i="21"/>
  <c r="Z100" i="21" s="1"/>
  <c r="I100" i="21" s="1"/>
  <c r="L7" i="21"/>
  <c r="N7" i="21"/>
  <c r="L8" i="21"/>
  <c r="N8" i="21"/>
  <c r="L9" i="21"/>
  <c r="N9" i="21"/>
  <c r="L10" i="21"/>
  <c r="N10" i="21"/>
  <c r="L11" i="21"/>
  <c r="N11" i="21"/>
  <c r="L12" i="21"/>
  <c r="N12" i="21"/>
  <c r="L13" i="21"/>
  <c r="N13" i="21"/>
  <c r="L14" i="21"/>
  <c r="N14" i="21"/>
  <c r="L15" i="21"/>
  <c r="N15" i="21"/>
  <c r="L16" i="21"/>
  <c r="N16" i="21"/>
  <c r="L17" i="21"/>
  <c r="N17" i="21"/>
  <c r="L18" i="21"/>
  <c r="N18" i="21"/>
  <c r="L19" i="21"/>
  <c r="N19" i="21"/>
  <c r="L20" i="21"/>
  <c r="N20" i="21"/>
  <c r="L21" i="21"/>
  <c r="N21" i="21"/>
  <c r="L22" i="21"/>
  <c r="N22" i="21"/>
  <c r="L23" i="21"/>
  <c r="N23" i="21"/>
  <c r="L24" i="21"/>
  <c r="N24" i="21"/>
  <c r="L25" i="21"/>
  <c r="N25" i="21"/>
  <c r="L26" i="21"/>
  <c r="N26" i="21"/>
  <c r="L27" i="21"/>
  <c r="N27" i="21"/>
  <c r="L28" i="21"/>
  <c r="N28" i="21"/>
  <c r="L29" i="21"/>
  <c r="N29" i="21"/>
  <c r="L30" i="21"/>
  <c r="N30" i="21"/>
  <c r="L31" i="21"/>
  <c r="N31" i="21"/>
  <c r="L32" i="21"/>
  <c r="N32" i="21"/>
  <c r="L33" i="21"/>
  <c r="N33" i="21"/>
  <c r="L34" i="21"/>
  <c r="N34" i="21"/>
  <c r="L35" i="21"/>
  <c r="N35" i="21"/>
  <c r="L36" i="21"/>
  <c r="N36" i="21"/>
  <c r="L37" i="21"/>
  <c r="N37" i="21"/>
  <c r="L38" i="21"/>
  <c r="N38" i="21"/>
  <c r="L39" i="21"/>
  <c r="N39" i="21"/>
  <c r="L40" i="21"/>
  <c r="N40" i="21"/>
  <c r="L41" i="21"/>
  <c r="N41" i="21"/>
  <c r="L42" i="21"/>
  <c r="N42" i="21"/>
  <c r="L43" i="21"/>
  <c r="N43" i="21"/>
  <c r="L44" i="21"/>
  <c r="N44" i="21"/>
  <c r="L45" i="21"/>
  <c r="N45" i="21"/>
  <c r="L46" i="21"/>
  <c r="N46" i="21"/>
  <c r="L47" i="21"/>
  <c r="N47" i="21"/>
  <c r="L48" i="21"/>
  <c r="N48" i="21"/>
  <c r="L49" i="21"/>
  <c r="N49" i="21"/>
  <c r="L50" i="21"/>
  <c r="N50" i="21"/>
  <c r="L51" i="21"/>
  <c r="N51" i="21"/>
  <c r="L52" i="21"/>
  <c r="N52" i="21"/>
  <c r="L53" i="21"/>
  <c r="N53" i="21"/>
  <c r="L54" i="21"/>
  <c r="N54" i="21"/>
  <c r="L55" i="21"/>
  <c r="N55" i="21"/>
  <c r="L56" i="21"/>
  <c r="N56" i="21"/>
  <c r="L57" i="21"/>
  <c r="N57" i="21"/>
  <c r="L58" i="21"/>
  <c r="N58" i="21"/>
  <c r="L59" i="21"/>
  <c r="N59" i="21"/>
  <c r="L60" i="21"/>
  <c r="N60" i="21"/>
  <c r="L61" i="21"/>
  <c r="N61" i="21"/>
  <c r="L62" i="21"/>
  <c r="N62" i="21"/>
  <c r="L63" i="21"/>
  <c r="N63" i="21"/>
  <c r="L64" i="21"/>
  <c r="N64" i="21"/>
  <c r="L65" i="21"/>
  <c r="N65" i="21"/>
  <c r="L66" i="21"/>
  <c r="N66" i="21"/>
  <c r="L67" i="21"/>
  <c r="N67" i="21"/>
  <c r="L68" i="21"/>
  <c r="N68" i="21"/>
  <c r="L69" i="21"/>
  <c r="N69" i="21"/>
  <c r="L70" i="21"/>
  <c r="N70" i="21"/>
  <c r="L71" i="21"/>
  <c r="N71" i="21"/>
  <c r="L72" i="21"/>
  <c r="N72" i="21"/>
  <c r="L73" i="21"/>
  <c r="M73" i="21" s="1"/>
  <c r="N73" i="21"/>
  <c r="L74" i="21"/>
  <c r="M74" i="21" s="1"/>
  <c r="N74" i="21"/>
  <c r="L75" i="21"/>
  <c r="M75" i="21" s="1"/>
  <c r="N75" i="21"/>
  <c r="L76" i="21"/>
  <c r="M76" i="21" s="1"/>
  <c r="N76" i="21"/>
  <c r="L77" i="21"/>
  <c r="M77" i="21" s="1"/>
  <c r="N77" i="21"/>
  <c r="L78" i="21"/>
  <c r="M78" i="21" s="1"/>
  <c r="N78" i="21"/>
  <c r="L79" i="21"/>
  <c r="M79" i="21" s="1"/>
  <c r="N79" i="21"/>
  <c r="L80" i="21"/>
  <c r="M80" i="21" s="1"/>
  <c r="N80" i="21"/>
  <c r="L81" i="21"/>
  <c r="M81" i="21" s="1"/>
  <c r="N81" i="21"/>
  <c r="L82" i="21"/>
  <c r="M82" i="21" s="1"/>
  <c r="N82" i="21"/>
  <c r="L83" i="21"/>
  <c r="M83" i="21" s="1"/>
  <c r="N83" i="21"/>
  <c r="L84" i="21"/>
  <c r="M84" i="21" s="1"/>
  <c r="N84" i="21"/>
  <c r="L85" i="21"/>
  <c r="M85" i="21" s="1"/>
  <c r="N85" i="21"/>
  <c r="L86" i="21"/>
  <c r="M86" i="21" s="1"/>
  <c r="N86" i="21"/>
  <c r="L87" i="21"/>
  <c r="M87" i="21" s="1"/>
  <c r="N87" i="21"/>
  <c r="L88" i="21"/>
  <c r="M88" i="21" s="1"/>
  <c r="N88" i="21"/>
  <c r="L89" i="21"/>
  <c r="M89" i="21" s="1"/>
  <c r="N89" i="21"/>
  <c r="L90" i="21"/>
  <c r="M90" i="21" s="1"/>
  <c r="N90" i="21"/>
  <c r="L91" i="21"/>
  <c r="M91" i="21" s="1"/>
  <c r="N91" i="21"/>
  <c r="L92" i="21"/>
  <c r="M92" i="21" s="1"/>
  <c r="N92" i="21"/>
  <c r="L93" i="21"/>
  <c r="M93" i="21" s="1"/>
  <c r="N93" i="21"/>
  <c r="L94" i="21"/>
  <c r="M94" i="21" s="1"/>
  <c r="N94" i="21"/>
  <c r="L95" i="21"/>
  <c r="M95" i="21" s="1"/>
  <c r="N95" i="21"/>
  <c r="L96" i="21"/>
  <c r="M96" i="21" s="1"/>
  <c r="N96" i="21"/>
  <c r="L97" i="21"/>
  <c r="M97" i="21" s="1"/>
  <c r="N97" i="21"/>
  <c r="L98" i="21"/>
  <c r="M98" i="21" s="1"/>
  <c r="N98" i="21"/>
  <c r="L99" i="21"/>
  <c r="M99" i="21" s="1"/>
  <c r="N99" i="21"/>
  <c r="L100" i="21"/>
  <c r="M100" i="21" s="1"/>
  <c r="N100" i="21"/>
  <c r="I23" i="21"/>
  <c r="I79" i="21"/>
  <c r="AC6" i="21"/>
  <c r="AA6" i="21"/>
  <c r="AA7" i="19"/>
  <c r="AC7" i="19"/>
  <c r="Z7" i="19" s="1"/>
  <c r="AA8" i="19"/>
  <c r="AC8" i="19"/>
  <c r="Z8" i="19" s="1"/>
  <c r="AA9" i="19"/>
  <c r="AC9" i="19"/>
  <c r="Z9" i="19" s="1"/>
  <c r="AA10" i="19"/>
  <c r="AC10" i="19"/>
  <c r="Z10" i="19" s="1"/>
  <c r="AA11" i="19"/>
  <c r="AC11" i="19"/>
  <c r="Z11" i="19" s="1"/>
  <c r="AA12" i="19"/>
  <c r="AC12" i="19"/>
  <c r="Z12" i="19" s="1"/>
  <c r="AA13" i="19"/>
  <c r="AC13" i="19"/>
  <c r="Z13" i="19" s="1"/>
  <c r="AA14" i="19"/>
  <c r="AC14" i="19"/>
  <c r="Z14" i="19" s="1"/>
  <c r="AA15" i="19"/>
  <c r="AC15" i="19"/>
  <c r="Z15" i="19" s="1"/>
  <c r="AA16" i="19"/>
  <c r="AC16" i="19"/>
  <c r="Z16" i="19" s="1"/>
  <c r="AA17" i="19"/>
  <c r="AC17" i="19"/>
  <c r="Z17" i="19" s="1"/>
  <c r="AA18" i="19"/>
  <c r="AC18" i="19"/>
  <c r="Z18" i="19" s="1"/>
  <c r="AA19" i="19"/>
  <c r="AC19" i="19"/>
  <c r="Z19" i="19" s="1"/>
  <c r="AA20" i="19"/>
  <c r="AC20" i="19"/>
  <c r="Z20" i="19" s="1"/>
  <c r="AA21" i="19"/>
  <c r="AC21" i="19"/>
  <c r="Z21" i="19" s="1"/>
  <c r="AA22" i="19"/>
  <c r="AC22" i="19"/>
  <c r="Z22" i="19" s="1"/>
  <c r="AA23" i="19"/>
  <c r="AC23" i="19"/>
  <c r="Z23" i="19" s="1"/>
  <c r="AA24" i="19"/>
  <c r="AC24" i="19"/>
  <c r="Z24" i="19" s="1"/>
  <c r="AA25" i="19"/>
  <c r="AC25" i="19"/>
  <c r="Z25" i="19" s="1"/>
  <c r="AA26" i="19"/>
  <c r="AC26" i="19"/>
  <c r="Z26" i="19" s="1"/>
  <c r="AA27" i="19"/>
  <c r="AC27" i="19"/>
  <c r="Z27" i="19" s="1"/>
  <c r="AA28" i="19"/>
  <c r="AC28" i="19"/>
  <c r="Z28" i="19" s="1"/>
  <c r="AA29" i="19"/>
  <c r="AC29" i="19"/>
  <c r="Z29" i="19" s="1"/>
  <c r="AA30" i="19"/>
  <c r="AC30" i="19"/>
  <c r="Z30" i="19" s="1"/>
  <c r="AA31" i="19"/>
  <c r="AC31" i="19"/>
  <c r="Z31" i="19" s="1"/>
  <c r="AA32" i="19"/>
  <c r="AC32" i="19"/>
  <c r="Z32" i="19" s="1"/>
  <c r="AA33" i="19"/>
  <c r="AC33" i="19"/>
  <c r="Z33" i="19" s="1"/>
  <c r="AA34" i="19"/>
  <c r="AC34" i="19"/>
  <c r="Z34" i="19" s="1"/>
  <c r="AA35" i="19"/>
  <c r="AC35" i="19"/>
  <c r="Z35" i="19" s="1"/>
  <c r="AA36" i="19"/>
  <c r="AC36" i="19"/>
  <c r="Z36" i="19" s="1"/>
  <c r="AA37" i="19"/>
  <c r="AC37" i="19"/>
  <c r="Z37" i="19" s="1"/>
  <c r="AA38" i="19"/>
  <c r="AC38" i="19"/>
  <c r="Z38" i="19" s="1"/>
  <c r="AA39" i="19"/>
  <c r="AC39" i="19"/>
  <c r="Z39" i="19" s="1"/>
  <c r="AA40" i="19"/>
  <c r="AC40" i="19"/>
  <c r="Z40" i="19" s="1"/>
  <c r="AA41" i="19"/>
  <c r="AC41" i="19"/>
  <c r="Z41" i="19" s="1"/>
  <c r="AA42" i="19"/>
  <c r="AC42" i="19"/>
  <c r="Z42" i="19" s="1"/>
  <c r="AA43" i="19"/>
  <c r="AC43" i="19"/>
  <c r="Z43" i="19" s="1"/>
  <c r="AA44" i="19"/>
  <c r="AC44" i="19"/>
  <c r="Z44" i="19" s="1"/>
  <c r="AA45" i="19"/>
  <c r="AC45" i="19"/>
  <c r="Z45" i="19" s="1"/>
  <c r="AA46" i="19"/>
  <c r="AC46" i="19"/>
  <c r="Z46" i="19" s="1"/>
  <c r="AA47" i="19"/>
  <c r="AC47" i="19"/>
  <c r="Z47" i="19" s="1"/>
  <c r="AA48" i="19"/>
  <c r="AC48" i="19"/>
  <c r="Z48" i="19" s="1"/>
  <c r="AA49" i="19"/>
  <c r="AC49" i="19"/>
  <c r="Z49" i="19" s="1"/>
  <c r="AA50" i="19"/>
  <c r="AC50" i="19"/>
  <c r="Z50" i="19" s="1"/>
  <c r="AA51" i="19"/>
  <c r="AC51" i="19"/>
  <c r="Z51" i="19" s="1"/>
  <c r="AA52" i="19"/>
  <c r="AC52" i="19"/>
  <c r="Z52" i="19" s="1"/>
  <c r="AA53" i="19"/>
  <c r="AC53" i="19"/>
  <c r="Z53" i="19" s="1"/>
  <c r="AA54" i="19"/>
  <c r="AC54" i="19"/>
  <c r="Z54" i="19" s="1"/>
  <c r="AA55" i="19"/>
  <c r="AC55" i="19"/>
  <c r="Z55" i="19" s="1"/>
  <c r="AA56" i="19"/>
  <c r="AC56" i="19"/>
  <c r="Z56" i="19" s="1"/>
  <c r="AA57" i="19"/>
  <c r="AC57" i="19"/>
  <c r="Z57" i="19" s="1"/>
  <c r="AA58" i="19"/>
  <c r="AC58" i="19"/>
  <c r="Z58" i="19" s="1"/>
  <c r="AA59" i="19"/>
  <c r="AC59" i="19"/>
  <c r="Z59" i="19" s="1"/>
  <c r="AA60" i="19"/>
  <c r="AC60" i="19"/>
  <c r="Z60" i="19" s="1"/>
  <c r="AA61" i="19"/>
  <c r="AC61" i="19"/>
  <c r="Z61" i="19" s="1"/>
  <c r="AA62" i="19"/>
  <c r="AC62" i="19"/>
  <c r="Z62" i="19" s="1"/>
  <c r="AA63" i="19"/>
  <c r="AC63" i="19"/>
  <c r="Z63" i="19" s="1"/>
  <c r="AA64" i="19"/>
  <c r="AC64" i="19"/>
  <c r="Z64" i="19" s="1"/>
  <c r="AA65" i="19"/>
  <c r="AC65" i="19"/>
  <c r="Z65" i="19" s="1"/>
  <c r="AA66" i="19"/>
  <c r="AC66" i="19"/>
  <c r="Z66" i="19" s="1"/>
  <c r="AA67" i="19"/>
  <c r="AC67" i="19"/>
  <c r="Z67" i="19" s="1"/>
  <c r="AA68" i="19"/>
  <c r="AC68" i="19"/>
  <c r="Z68" i="19" s="1"/>
  <c r="AA69" i="19"/>
  <c r="AC69" i="19"/>
  <c r="Z69" i="19" s="1"/>
  <c r="AA70" i="19"/>
  <c r="AC70" i="19"/>
  <c r="Z70" i="19" s="1"/>
  <c r="AA71" i="19"/>
  <c r="AC71" i="19"/>
  <c r="Z71" i="19" s="1"/>
  <c r="AA72" i="19"/>
  <c r="AC72" i="19"/>
  <c r="Z72" i="19" s="1"/>
  <c r="AA73" i="19"/>
  <c r="AC73" i="19"/>
  <c r="Z73" i="19" s="1"/>
  <c r="AA74" i="19"/>
  <c r="AC74" i="19"/>
  <c r="Z74" i="19" s="1"/>
  <c r="AA75" i="19"/>
  <c r="AC75" i="19"/>
  <c r="Z75" i="19" s="1"/>
  <c r="AA76" i="19"/>
  <c r="AC76" i="19"/>
  <c r="Z76" i="19" s="1"/>
  <c r="AA77" i="19"/>
  <c r="AC77" i="19"/>
  <c r="Z77" i="19" s="1"/>
  <c r="AA78" i="19"/>
  <c r="AC78" i="19"/>
  <c r="Z78" i="19" s="1"/>
  <c r="AA79" i="19"/>
  <c r="AC79" i="19"/>
  <c r="Z79" i="19" s="1"/>
  <c r="AA80" i="19"/>
  <c r="AC80" i="19"/>
  <c r="Z80" i="19" s="1"/>
  <c r="AA81" i="19"/>
  <c r="AC81" i="19"/>
  <c r="Z81" i="19" s="1"/>
  <c r="AA82" i="19"/>
  <c r="AC82" i="19"/>
  <c r="Z82" i="19" s="1"/>
  <c r="AA83" i="19"/>
  <c r="AC83" i="19"/>
  <c r="Z83" i="19" s="1"/>
  <c r="AA84" i="19"/>
  <c r="AC84" i="19"/>
  <c r="Z84" i="19" s="1"/>
  <c r="AA85" i="19"/>
  <c r="AC85" i="19"/>
  <c r="Z85" i="19" s="1"/>
  <c r="AA86" i="19"/>
  <c r="AC86" i="19"/>
  <c r="Z86" i="19" s="1"/>
  <c r="AA87" i="19"/>
  <c r="AC87" i="19"/>
  <c r="Z87" i="19" s="1"/>
  <c r="AA88" i="19"/>
  <c r="AC88" i="19"/>
  <c r="Z88" i="19" s="1"/>
  <c r="AA89" i="19"/>
  <c r="AC89" i="19"/>
  <c r="Z89" i="19" s="1"/>
  <c r="AA90" i="19"/>
  <c r="AC90" i="19"/>
  <c r="Z90" i="19" s="1"/>
  <c r="AA91" i="19"/>
  <c r="AC91" i="19"/>
  <c r="Z91" i="19" s="1"/>
  <c r="AA92" i="19"/>
  <c r="AC92" i="19"/>
  <c r="Z92" i="19" s="1"/>
  <c r="AA93" i="19"/>
  <c r="AC93" i="19"/>
  <c r="Z93" i="19" s="1"/>
  <c r="AA94" i="19"/>
  <c r="AC94" i="19"/>
  <c r="Z94" i="19" s="1"/>
  <c r="AA95" i="19"/>
  <c r="AC95" i="19"/>
  <c r="Z95" i="19" s="1"/>
  <c r="AA96" i="19"/>
  <c r="AC96" i="19"/>
  <c r="Z96" i="19" s="1"/>
  <c r="AA97" i="19"/>
  <c r="AC97" i="19"/>
  <c r="Z97" i="19" s="1"/>
  <c r="AA98" i="19"/>
  <c r="AC98" i="19"/>
  <c r="Z98" i="19" s="1"/>
  <c r="AA99" i="19"/>
  <c r="AC99" i="19"/>
  <c r="Z99" i="19" s="1"/>
  <c r="AA100" i="19"/>
  <c r="AC100" i="19"/>
  <c r="Z100" i="19" s="1"/>
  <c r="AC6" i="19"/>
  <c r="AA6" i="19"/>
  <c r="V6" i="12"/>
  <c r="X6" i="12" s="1"/>
  <c r="M8" i="19"/>
  <c r="X8" i="19" s="1"/>
  <c r="Y8" i="19" s="1"/>
  <c r="M9" i="19"/>
  <c r="M10" i="19"/>
  <c r="M11" i="19"/>
  <c r="M12" i="19"/>
  <c r="M13" i="19"/>
  <c r="M14" i="19"/>
  <c r="M15" i="19"/>
  <c r="M16" i="19"/>
  <c r="M17" i="19"/>
  <c r="M18" i="19"/>
  <c r="X18" i="19" s="1"/>
  <c r="Y18" i="19" s="1"/>
  <c r="M19" i="19"/>
  <c r="X19" i="19" s="1"/>
  <c r="M20" i="19"/>
  <c r="X20" i="19" s="1"/>
  <c r="Y20" i="19" s="1"/>
  <c r="M21" i="19"/>
  <c r="X21" i="19" s="1"/>
  <c r="M22" i="19"/>
  <c r="X22" i="19" s="1"/>
  <c r="Y22" i="19" s="1"/>
  <c r="M23" i="19"/>
  <c r="X23" i="19" s="1"/>
  <c r="M24" i="19"/>
  <c r="X24" i="19" s="1"/>
  <c r="Y24" i="19" s="1"/>
  <c r="M25" i="19"/>
  <c r="M26" i="19"/>
  <c r="X26" i="19" s="1"/>
  <c r="Y26" i="19" s="1"/>
  <c r="M27" i="19"/>
  <c r="M28" i="19"/>
  <c r="X28" i="19" s="1"/>
  <c r="Y28" i="19" s="1"/>
  <c r="M29" i="19"/>
  <c r="M30" i="19"/>
  <c r="X30" i="19" s="1"/>
  <c r="Y30" i="19" s="1"/>
  <c r="M31" i="19"/>
  <c r="M32" i="19"/>
  <c r="X32" i="19" s="1"/>
  <c r="Y32" i="19" s="1"/>
  <c r="M33" i="19"/>
  <c r="M34" i="19"/>
  <c r="X34" i="19" s="1"/>
  <c r="Y34" i="19" s="1"/>
  <c r="M35" i="19"/>
  <c r="X35" i="19" s="1"/>
  <c r="M36" i="19"/>
  <c r="X36" i="19" s="1"/>
  <c r="Y36" i="19" s="1"/>
  <c r="M37" i="19"/>
  <c r="X37" i="19" s="1"/>
  <c r="M38" i="19"/>
  <c r="X38" i="19" s="1"/>
  <c r="Y38" i="19" s="1"/>
  <c r="M39" i="19"/>
  <c r="X39" i="19" s="1"/>
  <c r="M40" i="19"/>
  <c r="X40" i="19" s="1"/>
  <c r="Y40" i="19" s="1"/>
  <c r="M41" i="19"/>
  <c r="M42" i="19"/>
  <c r="X42" i="19" s="1"/>
  <c r="Y42" i="19" s="1"/>
  <c r="M43" i="19"/>
  <c r="X43" i="19" s="1"/>
  <c r="M44" i="19"/>
  <c r="M45" i="19"/>
  <c r="M46" i="19"/>
  <c r="X46" i="19" s="1"/>
  <c r="Y46" i="19" s="1"/>
  <c r="M47" i="19"/>
  <c r="X47" i="19" s="1"/>
  <c r="M48" i="19"/>
  <c r="X48" i="19" s="1"/>
  <c r="Y48" i="19" s="1"/>
  <c r="M49" i="19"/>
  <c r="X49" i="19" s="1"/>
  <c r="M50" i="19"/>
  <c r="X50" i="19" s="1"/>
  <c r="Y50" i="19" s="1"/>
  <c r="M51" i="19"/>
  <c r="X51" i="19" s="1"/>
  <c r="M52" i="19"/>
  <c r="X52" i="19" s="1"/>
  <c r="Y52" i="19" s="1"/>
  <c r="M53" i="19"/>
  <c r="X53" i="19" s="1"/>
  <c r="M54" i="19"/>
  <c r="X54" i="19" s="1"/>
  <c r="Y54" i="19" s="1"/>
  <c r="M55" i="19"/>
  <c r="M56" i="19"/>
  <c r="X56" i="19" s="1"/>
  <c r="Y56" i="19" s="1"/>
  <c r="M57" i="19"/>
  <c r="X57" i="19" s="1"/>
  <c r="M58" i="19"/>
  <c r="X58" i="19" s="1"/>
  <c r="Y58" i="19" s="1"/>
  <c r="M59" i="19"/>
  <c r="X59" i="19" s="1"/>
  <c r="M60" i="19"/>
  <c r="X60" i="19" s="1"/>
  <c r="Y60" i="19" s="1"/>
  <c r="M61" i="19"/>
  <c r="X61" i="19" s="1"/>
  <c r="M62" i="19"/>
  <c r="X62" i="19" s="1"/>
  <c r="Y62" i="19" s="1"/>
  <c r="M63" i="19"/>
  <c r="M64" i="19"/>
  <c r="X64" i="19" s="1"/>
  <c r="Y64" i="19" s="1"/>
  <c r="M65" i="19"/>
  <c r="X65" i="19" s="1"/>
  <c r="M66" i="19"/>
  <c r="X66" i="19" s="1"/>
  <c r="Y66" i="19" s="1"/>
  <c r="M67" i="19"/>
  <c r="X67" i="19" s="1"/>
  <c r="M68" i="19"/>
  <c r="X68" i="19" s="1"/>
  <c r="Y68" i="19" s="1"/>
  <c r="M69" i="19"/>
  <c r="X69" i="19" s="1"/>
  <c r="M70" i="19"/>
  <c r="X70" i="19" s="1"/>
  <c r="Y70" i="19" s="1"/>
  <c r="M71" i="19"/>
  <c r="M72" i="19"/>
  <c r="X72" i="19" s="1"/>
  <c r="Y72" i="19" s="1"/>
  <c r="M73" i="19"/>
  <c r="X73" i="19" s="1"/>
  <c r="M74" i="19"/>
  <c r="X74" i="19" s="1"/>
  <c r="Y74" i="19" s="1"/>
  <c r="M75" i="19"/>
  <c r="X75" i="19" s="1"/>
  <c r="M76" i="19"/>
  <c r="X76" i="19" s="1"/>
  <c r="Y76" i="19" s="1"/>
  <c r="M77" i="19"/>
  <c r="X77" i="19" s="1"/>
  <c r="M78" i="19"/>
  <c r="X78" i="19" s="1"/>
  <c r="Y78" i="19" s="1"/>
  <c r="M79" i="19"/>
  <c r="X79" i="19" s="1"/>
  <c r="M80" i="19"/>
  <c r="X80" i="19" s="1"/>
  <c r="Y80" i="19" s="1"/>
  <c r="M81" i="19"/>
  <c r="X81" i="19" s="1"/>
  <c r="M82" i="19"/>
  <c r="X82" i="19" s="1"/>
  <c r="Y82" i="19" s="1"/>
  <c r="M83" i="19"/>
  <c r="X83" i="19" s="1"/>
  <c r="M84" i="19"/>
  <c r="X84" i="19" s="1"/>
  <c r="Y84" i="19" s="1"/>
  <c r="M85" i="19"/>
  <c r="X85" i="19" s="1"/>
  <c r="M86" i="19"/>
  <c r="X86" i="19" s="1"/>
  <c r="Y86" i="19" s="1"/>
  <c r="M87" i="19"/>
  <c r="M88" i="19"/>
  <c r="X88" i="19" s="1"/>
  <c r="Y88" i="19" s="1"/>
  <c r="M89" i="19"/>
  <c r="X89" i="19" s="1"/>
  <c r="M90" i="19"/>
  <c r="X90" i="19" s="1"/>
  <c r="Y90" i="19" s="1"/>
  <c r="M91" i="19"/>
  <c r="X91" i="19" s="1"/>
  <c r="M92" i="19"/>
  <c r="X92" i="19" s="1"/>
  <c r="Y92" i="19" s="1"/>
  <c r="M93" i="19"/>
  <c r="X93" i="19" s="1"/>
  <c r="M94" i="19"/>
  <c r="X94" i="19" s="1"/>
  <c r="Y94" i="19" s="1"/>
  <c r="M95" i="19"/>
  <c r="M96" i="19"/>
  <c r="X96" i="19" s="1"/>
  <c r="Y96" i="19" s="1"/>
  <c r="M97" i="19"/>
  <c r="X97" i="19" s="1"/>
  <c r="M98" i="19"/>
  <c r="X98" i="19" s="1"/>
  <c r="Y98" i="19" s="1"/>
  <c r="M99" i="19"/>
  <c r="X99" i="19" s="1"/>
  <c r="M100" i="19"/>
  <c r="X100" i="19" s="1"/>
  <c r="Y100" i="19" s="1"/>
  <c r="X9" i="19"/>
  <c r="X10" i="19"/>
  <c r="Y10" i="19" s="1"/>
  <c r="X11" i="19"/>
  <c r="X12" i="19"/>
  <c r="Y12" i="19" s="1"/>
  <c r="X13" i="19"/>
  <c r="X14" i="19"/>
  <c r="Y14" i="19" s="1"/>
  <c r="X15" i="19"/>
  <c r="X16" i="19"/>
  <c r="Y16" i="19" s="1"/>
  <c r="X17" i="19"/>
  <c r="X25" i="19"/>
  <c r="X27" i="19"/>
  <c r="X29" i="19"/>
  <c r="X31" i="19"/>
  <c r="X33" i="19"/>
  <c r="X41" i="19"/>
  <c r="X44" i="19"/>
  <c r="Y44" i="19" s="1"/>
  <c r="X45" i="19"/>
  <c r="X55" i="19"/>
  <c r="X63" i="19"/>
  <c r="X71" i="19"/>
  <c r="X87" i="19"/>
  <c r="X95" i="19"/>
  <c r="M7" i="19"/>
  <c r="Y99" i="22" l="1"/>
  <c r="Y95" i="22"/>
  <c r="Y91" i="22"/>
  <c r="Y87" i="22"/>
  <c r="Y83" i="22"/>
  <c r="Y79" i="22"/>
  <c r="Y75" i="22"/>
  <c r="Y71" i="22"/>
  <c r="Y67" i="22"/>
  <c r="Y63" i="22"/>
  <c r="Y59" i="22"/>
  <c r="Y55" i="22"/>
  <c r="Y51" i="22"/>
  <c r="Y47" i="22"/>
  <c r="Y43" i="22"/>
  <c r="Y39" i="22"/>
  <c r="Y35" i="22"/>
  <c r="Y31" i="22"/>
  <c r="Y27" i="22"/>
  <c r="Y23" i="22"/>
  <c r="Y19" i="22"/>
  <c r="Y15" i="22"/>
  <c r="Y11" i="22"/>
  <c r="Y98" i="22"/>
  <c r="Y94" i="22"/>
  <c r="Y90" i="22"/>
  <c r="Y86" i="22"/>
  <c r="Y82" i="22"/>
  <c r="Y78" i="22"/>
  <c r="Y74" i="22"/>
  <c r="Y70" i="22"/>
  <c r="Y66" i="22"/>
  <c r="Y62" i="22"/>
  <c r="Y58" i="22"/>
  <c r="Y54" i="22"/>
  <c r="Y50" i="22"/>
  <c r="Y46" i="22"/>
  <c r="Y42" i="22"/>
  <c r="Y38" i="22"/>
  <c r="Y34" i="22"/>
  <c r="Y30" i="22"/>
  <c r="Y26" i="22"/>
  <c r="Y22" i="22"/>
  <c r="Y18" i="22"/>
  <c r="Y14" i="22"/>
  <c r="Y10" i="22"/>
  <c r="Y98" i="23"/>
  <c r="Y94" i="23"/>
  <c r="Y90" i="23"/>
  <c r="Y86" i="23"/>
  <c r="Y82" i="23"/>
  <c r="Y78" i="23"/>
  <c r="Y74" i="23"/>
  <c r="Y70" i="23"/>
  <c r="Y66" i="23"/>
  <c r="Y62" i="23"/>
  <c r="Y58" i="23"/>
  <c r="Y54" i="23"/>
  <c r="Y50" i="23"/>
  <c r="Y46" i="23"/>
  <c r="Y42" i="23"/>
  <c r="Y38" i="23"/>
  <c r="Y34" i="23"/>
  <c r="Y30" i="23"/>
  <c r="Y26" i="23"/>
  <c r="Y22" i="23"/>
  <c r="Y18" i="23"/>
  <c r="Y14" i="23"/>
  <c r="Y10" i="23"/>
  <c r="Y99" i="23"/>
  <c r="Y97" i="23"/>
  <c r="Y95" i="23"/>
  <c r="Y93" i="23"/>
  <c r="Y91" i="23"/>
  <c r="Y89" i="23"/>
  <c r="Y87" i="23"/>
  <c r="Y85" i="23"/>
  <c r="Y83" i="23"/>
  <c r="Y81" i="23"/>
  <c r="Y79" i="23"/>
  <c r="Y77" i="23"/>
  <c r="Y75" i="23"/>
  <c r="Y73" i="23"/>
  <c r="Y71" i="23"/>
  <c r="Y69" i="23"/>
  <c r="Y67" i="23"/>
  <c r="Y65" i="23"/>
  <c r="Y63" i="23"/>
  <c r="Y61" i="23"/>
  <c r="Y59" i="23"/>
  <c r="Y57" i="23"/>
  <c r="Y55" i="23"/>
  <c r="Y53" i="23"/>
  <c r="Y51" i="23"/>
  <c r="Y49" i="23"/>
  <c r="Y47" i="23"/>
  <c r="Y45" i="23"/>
  <c r="Y43" i="23"/>
  <c r="Y41" i="23"/>
  <c r="Y39" i="23"/>
  <c r="Y37" i="23"/>
  <c r="Y35" i="23"/>
  <c r="Y33" i="23"/>
  <c r="Y31" i="23"/>
  <c r="Y29" i="23"/>
  <c r="Y27" i="23"/>
  <c r="Y25" i="23"/>
  <c r="Y23" i="23"/>
  <c r="Y21" i="23"/>
  <c r="Y19" i="23"/>
  <c r="Y17" i="23"/>
  <c r="Y15" i="23"/>
  <c r="Y13" i="23"/>
  <c r="Y11" i="23"/>
  <c r="Y9" i="23"/>
  <c r="Z9" i="22"/>
  <c r="G9" i="22" s="1"/>
  <c r="Z8" i="22"/>
  <c r="G8" i="22" s="1"/>
  <c r="Z7" i="22"/>
  <c r="G7" i="22" s="1"/>
  <c r="K10" i="11"/>
  <c r="F11" i="11"/>
  <c r="K11" i="11" s="1"/>
  <c r="I6" i="26"/>
  <c r="Z7" i="23"/>
  <c r="J7" i="23" s="1"/>
  <c r="K5" i="11"/>
  <c r="K4" i="11"/>
  <c r="I4" i="11" s="1"/>
  <c r="O100" i="21"/>
  <c r="O99" i="21"/>
  <c r="O98" i="21"/>
  <c r="O97" i="21"/>
  <c r="O96" i="21"/>
  <c r="O95" i="21"/>
  <c r="O94" i="21"/>
  <c r="O93" i="21"/>
  <c r="O92" i="21"/>
  <c r="O91" i="21"/>
  <c r="O90" i="21"/>
  <c r="O89" i="21"/>
  <c r="O88" i="21"/>
  <c r="O87" i="21"/>
  <c r="O86" i="21"/>
  <c r="O85" i="21"/>
  <c r="O84" i="21"/>
  <c r="O83" i="21"/>
  <c r="O82" i="21"/>
  <c r="O81" i="21"/>
  <c r="O80" i="21"/>
  <c r="O79" i="21"/>
  <c r="O78" i="21"/>
  <c r="O77" i="21"/>
  <c r="O76" i="21"/>
  <c r="O75" i="21"/>
  <c r="O74" i="21"/>
  <c r="O73" i="21"/>
  <c r="M72" i="21"/>
  <c r="O72" i="21" s="1"/>
  <c r="X72" i="21"/>
  <c r="Y72" i="21" s="1"/>
  <c r="M71" i="21"/>
  <c r="O71" i="21" s="1"/>
  <c r="X71" i="21"/>
  <c r="Y71" i="21" s="1"/>
  <c r="M70" i="21"/>
  <c r="O70" i="21" s="1"/>
  <c r="X70" i="21"/>
  <c r="Y70" i="21" s="1"/>
  <c r="M69" i="21"/>
  <c r="O69" i="21" s="1"/>
  <c r="X69" i="21"/>
  <c r="Y69" i="21" s="1"/>
  <c r="M68" i="21"/>
  <c r="O68" i="21" s="1"/>
  <c r="X68" i="21"/>
  <c r="Y68" i="21" s="1"/>
  <c r="M67" i="21"/>
  <c r="O67" i="21" s="1"/>
  <c r="X67" i="21"/>
  <c r="Y67" i="21" s="1"/>
  <c r="M66" i="21"/>
  <c r="O66" i="21" s="1"/>
  <c r="X66" i="21"/>
  <c r="Y66" i="21" s="1"/>
  <c r="M65" i="21"/>
  <c r="O65" i="21" s="1"/>
  <c r="X65" i="21"/>
  <c r="Y65" i="21" s="1"/>
  <c r="M64" i="21"/>
  <c r="O64" i="21" s="1"/>
  <c r="X64" i="21"/>
  <c r="Y64" i="21" s="1"/>
  <c r="M63" i="21"/>
  <c r="O63" i="21" s="1"/>
  <c r="X63" i="21"/>
  <c r="Y63" i="21" s="1"/>
  <c r="M62" i="21"/>
  <c r="O62" i="21" s="1"/>
  <c r="X62" i="21"/>
  <c r="Y62" i="21" s="1"/>
  <c r="M61" i="21"/>
  <c r="O61" i="21" s="1"/>
  <c r="X61" i="21"/>
  <c r="Y61" i="21" s="1"/>
  <c r="M60" i="21"/>
  <c r="O60" i="21" s="1"/>
  <c r="X60" i="21"/>
  <c r="Y60" i="21" s="1"/>
  <c r="M59" i="21"/>
  <c r="O59" i="21" s="1"/>
  <c r="X59" i="21"/>
  <c r="Y59" i="21" s="1"/>
  <c r="M58" i="21"/>
  <c r="O58" i="21" s="1"/>
  <c r="X58" i="21"/>
  <c r="Y58" i="21" s="1"/>
  <c r="M57" i="21"/>
  <c r="O57" i="21" s="1"/>
  <c r="X57" i="21"/>
  <c r="Y57" i="21" s="1"/>
  <c r="M56" i="21"/>
  <c r="O56" i="21" s="1"/>
  <c r="X56" i="21"/>
  <c r="Y56" i="21" s="1"/>
  <c r="M55" i="21"/>
  <c r="O55" i="21" s="1"/>
  <c r="X55" i="21"/>
  <c r="Y55" i="21" s="1"/>
  <c r="M54" i="21"/>
  <c r="O54" i="21" s="1"/>
  <c r="X54" i="21"/>
  <c r="Y54" i="21" s="1"/>
  <c r="M53" i="21"/>
  <c r="O53" i="21" s="1"/>
  <c r="X53" i="21"/>
  <c r="Y53" i="21" s="1"/>
  <c r="M52" i="21"/>
  <c r="O52" i="21" s="1"/>
  <c r="X52" i="21"/>
  <c r="Y52" i="21" s="1"/>
  <c r="M51" i="21"/>
  <c r="O51" i="21" s="1"/>
  <c r="X51" i="21"/>
  <c r="Y51" i="21" s="1"/>
  <c r="M50" i="21"/>
  <c r="O50" i="21" s="1"/>
  <c r="X50" i="21"/>
  <c r="Y50" i="21" s="1"/>
  <c r="M49" i="21"/>
  <c r="O49" i="21" s="1"/>
  <c r="X49" i="21"/>
  <c r="Y49" i="21" s="1"/>
  <c r="M48" i="21"/>
  <c r="O48" i="21" s="1"/>
  <c r="X48" i="21"/>
  <c r="Y48" i="21" s="1"/>
  <c r="M47" i="21"/>
  <c r="O47" i="21" s="1"/>
  <c r="X47" i="21"/>
  <c r="Y47" i="21" s="1"/>
  <c r="M46" i="21"/>
  <c r="O46" i="21" s="1"/>
  <c r="X46" i="21"/>
  <c r="Y46" i="21" s="1"/>
  <c r="M45" i="21"/>
  <c r="O45" i="21" s="1"/>
  <c r="X45" i="21"/>
  <c r="Y45" i="21" s="1"/>
  <c r="M44" i="21"/>
  <c r="O44" i="21" s="1"/>
  <c r="X44" i="21"/>
  <c r="Y44" i="21" s="1"/>
  <c r="M43" i="21"/>
  <c r="O43" i="21" s="1"/>
  <c r="X43" i="21"/>
  <c r="Y43" i="21" s="1"/>
  <c r="M42" i="21"/>
  <c r="O42" i="21" s="1"/>
  <c r="X42" i="21"/>
  <c r="Y42" i="21" s="1"/>
  <c r="M41" i="21"/>
  <c r="O41" i="21" s="1"/>
  <c r="X41" i="21"/>
  <c r="Y41" i="21" s="1"/>
  <c r="M40" i="21"/>
  <c r="O40" i="21" s="1"/>
  <c r="X40" i="21"/>
  <c r="Y40" i="21" s="1"/>
  <c r="M39" i="21"/>
  <c r="O39" i="21" s="1"/>
  <c r="X39" i="21"/>
  <c r="Y39" i="21" s="1"/>
  <c r="M38" i="21"/>
  <c r="O38" i="21" s="1"/>
  <c r="X38" i="21"/>
  <c r="Y38" i="21" s="1"/>
  <c r="M37" i="21"/>
  <c r="O37" i="21" s="1"/>
  <c r="X37" i="21"/>
  <c r="Y37" i="21" s="1"/>
  <c r="M36" i="21"/>
  <c r="O36" i="21" s="1"/>
  <c r="X36" i="21"/>
  <c r="Y36" i="21" s="1"/>
  <c r="M35" i="21"/>
  <c r="O35" i="21" s="1"/>
  <c r="X35" i="21"/>
  <c r="Y35" i="21" s="1"/>
  <c r="M34" i="21"/>
  <c r="O34" i="21" s="1"/>
  <c r="X34" i="21"/>
  <c r="Y34" i="21" s="1"/>
  <c r="M33" i="21"/>
  <c r="O33" i="21" s="1"/>
  <c r="X33" i="21"/>
  <c r="Y33" i="21" s="1"/>
  <c r="M32" i="21"/>
  <c r="O32" i="21" s="1"/>
  <c r="X32" i="21"/>
  <c r="Y32" i="21" s="1"/>
  <c r="M31" i="21"/>
  <c r="O31" i="21" s="1"/>
  <c r="X31" i="21"/>
  <c r="Y31" i="21" s="1"/>
  <c r="M30" i="21"/>
  <c r="O30" i="21" s="1"/>
  <c r="X30" i="21"/>
  <c r="Y30" i="21" s="1"/>
  <c r="M29" i="21"/>
  <c r="O29" i="21" s="1"/>
  <c r="X29" i="21"/>
  <c r="Y29" i="21" s="1"/>
  <c r="M28" i="21"/>
  <c r="O28" i="21" s="1"/>
  <c r="X28" i="21"/>
  <c r="Y28" i="21" s="1"/>
  <c r="M27" i="21"/>
  <c r="O27" i="21" s="1"/>
  <c r="X27" i="21"/>
  <c r="Y27" i="21" s="1"/>
  <c r="M26" i="21"/>
  <c r="O26" i="21" s="1"/>
  <c r="X26" i="21"/>
  <c r="Y26" i="21" s="1"/>
  <c r="M25" i="21"/>
  <c r="O25" i="21" s="1"/>
  <c r="X25" i="21"/>
  <c r="Y25" i="21" s="1"/>
  <c r="M24" i="21"/>
  <c r="O24" i="21" s="1"/>
  <c r="X24" i="21"/>
  <c r="Y24" i="21" s="1"/>
  <c r="M23" i="21"/>
  <c r="O23" i="21" s="1"/>
  <c r="X23" i="21"/>
  <c r="Y23" i="21" s="1"/>
  <c r="M22" i="21"/>
  <c r="O22" i="21" s="1"/>
  <c r="X22" i="21"/>
  <c r="Y22" i="21" s="1"/>
  <c r="M21" i="21"/>
  <c r="O21" i="21" s="1"/>
  <c r="X21" i="21"/>
  <c r="Y21" i="21" s="1"/>
  <c r="M20" i="21"/>
  <c r="O20" i="21" s="1"/>
  <c r="X20" i="21"/>
  <c r="Y20" i="21" s="1"/>
  <c r="M19" i="21"/>
  <c r="O19" i="21" s="1"/>
  <c r="X19" i="21"/>
  <c r="Y19" i="21" s="1"/>
  <c r="M18" i="21"/>
  <c r="O18" i="21" s="1"/>
  <c r="X18" i="21"/>
  <c r="Y18" i="21" s="1"/>
  <c r="M17" i="21"/>
  <c r="O17" i="21" s="1"/>
  <c r="X17" i="21"/>
  <c r="Y17" i="21" s="1"/>
  <c r="M16" i="21"/>
  <c r="O16" i="21" s="1"/>
  <c r="X16" i="21"/>
  <c r="Y16" i="21" s="1"/>
  <c r="M15" i="21"/>
  <c r="O15" i="21" s="1"/>
  <c r="X15" i="21"/>
  <c r="Y15" i="21" s="1"/>
  <c r="M14" i="21"/>
  <c r="O14" i="21" s="1"/>
  <c r="X14" i="21"/>
  <c r="Y14" i="21" s="1"/>
  <c r="M13" i="21"/>
  <c r="O13" i="21" s="1"/>
  <c r="X13" i="21"/>
  <c r="Y13" i="21" s="1"/>
  <c r="M12" i="21"/>
  <c r="O12" i="21" s="1"/>
  <c r="X12" i="21"/>
  <c r="Y12" i="21" s="1"/>
  <c r="M11" i="21"/>
  <c r="O11" i="21" s="1"/>
  <c r="X11" i="21"/>
  <c r="Y11" i="21" s="1"/>
  <c r="M10" i="21"/>
  <c r="O10" i="21" s="1"/>
  <c r="X10" i="21"/>
  <c r="Y10" i="21" s="1"/>
  <c r="M9" i="21"/>
  <c r="O9" i="21" s="1"/>
  <c r="X9" i="21"/>
  <c r="Y9" i="21" s="1"/>
  <c r="M8" i="21"/>
  <c r="O8" i="21" s="1"/>
  <c r="X8" i="21"/>
  <c r="Y8" i="21" s="1"/>
  <c r="M7" i="21"/>
  <c r="O7" i="21" s="1"/>
  <c r="Z7" i="21" s="1"/>
  <c r="I7" i="21" s="1"/>
  <c r="X7" i="21"/>
  <c r="X100" i="21"/>
  <c r="Y100" i="21" s="1"/>
  <c r="X99" i="21"/>
  <c r="Y99" i="21" s="1"/>
  <c r="X98" i="21"/>
  <c r="Y98" i="21" s="1"/>
  <c r="X97" i="21"/>
  <c r="Y97" i="21" s="1"/>
  <c r="X96" i="21"/>
  <c r="Y96" i="21" s="1"/>
  <c r="X95" i="21"/>
  <c r="Y95" i="21" s="1"/>
  <c r="X94" i="21"/>
  <c r="Y94" i="21" s="1"/>
  <c r="X93" i="21"/>
  <c r="Y93" i="21" s="1"/>
  <c r="X92" i="21"/>
  <c r="Y92" i="21" s="1"/>
  <c r="X91" i="21"/>
  <c r="Y91" i="21" s="1"/>
  <c r="X90" i="21"/>
  <c r="Y90" i="21" s="1"/>
  <c r="X89" i="21"/>
  <c r="Y89" i="21" s="1"/>
  <c r="X88" i="21"/>
  <c r="Y88" i="21" s="1"/>
  <c r="X87" i="21"/>
  <c r="Y87" i="21" s="1"/>
  <c r="X86" i="21"/>
  <c r="Y86" i="21" s="1"/>
  <c r="X85" i="21"/>
  <c r="Y85" i="21" s="1"/>
  <c r="X84" i="21"/>
  <c r="Y84" i="21" s="1"/>
  <c r="X83" i="21"/>
  <c r="Y83" i="21" s="1"/>
  <c r="X82" i="21"/>
  <c r="Y82" i="21" s="1"/>
  <c r="X81" i="21"/>
  <c r="Y81" i="21" s="1"/>
  <c r="X80" i="21"/>
  <c r="Y80" i="21" s="1"/>
  <c r="X79" i="21"/>
  <c r="Y79" i="21" s="1"/>
  <c r="X78" i="21"/>
  <c r="Y78" i="21" s="1"/>
  <c r="X77" i="21"/>
  <c r="Y77" i="21" s="1"/>
  <c r="X76" i="21"/>
  <c r="Y76" i="21" s="1"/>
  <c r="X75" i="21"/>
  <c r="Y75" i="21" s="1"/>
  <c r="X74" i="21"/>
  <c r="Y74" i="21" s="1"/>
  <c r="X73" i="21"/>
  <c r="Y73" i="21" s="1"/>
  <c r="J99" i="23"/>
  <c r="J97" i="23"/>
  <c r="J95" i="23"/>
  <c r="J93" i="23"/>
  <c r="J91" i="23"/>
  <c r="J89" i="23"/>
  <c r="J87" i="23"/>
  <c r="J85" i="23"/>
  <c r="J83" i="23"/>
  <c r="J81" i="23"/>
  <c r="J79" i="23"/>
  <c r="J77" i="23"/>
  <c r="J75" i="23"/>
  <c r="J73" i="23"/>
  <c r="J71" i="23"/>
  <c r="J69" i="23"/>
  <c r="J67" i="23"/>
  <c r="J65" i="23"/>
  <c r="J63" i="23"/>
  <c r="J61" i="23"/>
  <c r="J59" i="23"/>
  <c r="J57" i="23"/>
  <c r="J55" i="23"/>
  <c r="J53" i="23"/>
  <c r="J51" i="23"/>
  <c r="G100" i="22"/>
  <c r="G98" i="22"/>
  <c r="G96" i="22"/>
  <c r="G94" i="22"/>
  <c r="G92" i="22"/>
  <c r="G90" i="22"/>
  <c r="G88" i="22"/>
  <c r="G86" i="22"/>
  <c r="G84" i="22"/>
  <c r="G82" i="22"/>
  <c r="G80" i="22"/>
  <c r="G78" i="22"/>
  <c r="G76" i="22"/>
  <c r="G74" i="22"/>
  <c r="G72" i="22"/>
  <c r="G70" i="22"/>
  <c r="G68" i="22"/>
  <c r="G66" i="22"/>
  <c r="G64" i="22"/>
  <c r="G62" i="22"/>
  <c r="G60" i="22"/>
  <c r="G58" i="22"/>
  <c r="G56" i="22"/>
  <c r="G54" i="22"/>
  <c r="G52" i="22"/>
  <c r="G50" i="22"/>
  <c r="G48" i="22"/>
  <c r="J7" i="19"/>
  <c r="X7" i="19"/>
  <c r="Y7" i="19" s="1"/>
  <c r="J100" i="19"/>
  <c r="J98" i="19"/>
  <c r="J96" i="19"/>
  <c r="J94" i="19"/>
  <c r="J92" i="19"/>
  <c r="J90" i="19"/>
  <c r="J88" i="19"/>
  <c r="J86" i="19"/>
  <c r="J84" i="19"/>
  <c r="J82" i="19"/>
  <c r="J80" i="19"/>
  <c r="J78" i="19"/>
  <c r="J76" i="19"/>
  <c r="J74" i="19"/>
  <c r="J72" i="19"/>
  <c r="J70" i="19"/>
  <c r="J68" i="19"/>
  <c r="J66" i="19"/>
  <c r="J64" i="19"/>
  <c r="J62" i="19"/>
  <c r="J60" i="19"/>
  <c r="J58" i="19"/>
  <c r="J56" i="19"/>
  <c r="J54" i="19"/>
  <c r="J52" i="19"/>
  <c r="J50" i="19"/>
  <c r="J48" i="19"/>
  <c r="J46" i="19"/>
  <c r="J44" i="19"/>
  <c r="J42" i="19"/>
  <c r="J40" i="19"/>
  <c r="J38" i="19"/>
  <c r="J36" i="19"/>
  <c r="J34" i="19"/>
  <c r="J32" i="19"/>
  <c r="J30" i="19"/>
  <c r="J28" i="19"/>
  <c r="J26" i="19"/>
  <c r="J24" i="19"/>
  <c r="J22" i="19"/>
  <c r="J20" i="19"/>
  <c r="J18" i="19"/>
  <c r="J16" i="19"/>
  <c r="J14" i="19"/>
  <c r="J12" i="19"/>
  <c r="J10" i="19"/>
  <c r="J8" i="19"/>
  <c r="Y99" i="19"/>
  <c r="Y97" i="19"/>
  <c r="Y95" i="19"/>
  <c r="Y93" i="19"/>
  <c r="Y91" i="19"/>
  <c r="Y89" i="19"/>
  <c r="Y87" i="19"/>
  <c r="Y85" i="19"/>
  <c r="Y83" i="19"/>
  <c r="Y81" i="19"/>
  <c r="Y79" i="19"/>
  <c r="Y77" i="19"/>
  <c r="Y75" i="19"/>
  <c r="Y73" i="19"/>
  <c r="Y71" i="19"/>
  <c r="Y69" i="19"/>
  <c r="Y67" i="19"/>
  <c r="Y65" i="19"/>
  <c r="Y63" i="19"/>
  <c r="Y61" i="19"/>
  <c r="Y59" i="19"/>
  <c r="Y57" i="19"/>
  <c r="Y55" i="19"/>
  <c r="Y53" i="19"/>
  <c r="Y51" i="19"/>
  <c r="Y49" i="19"/>
  <c r="Y47" i="19"/>
  <c r="Y45" i="19"/>
  <c r="Y43" i="19"/>
  <c r="Y41" i="19"/>
  <c r="Y39" i="19"/>
  <c r="Y37" i="19"/>
  <c r="Y35" i="19"/>
  <c r="Y33" i="19"/>
  <c r="Y31" i="19"/>
  <c r="Y29" i="19"/>
  <c r="Y27" i="19"/>
  <c r="Y25" i="19"/>
  <c r="Y23" i="19"/>
  <c r="Y21" i="19"/>
  <c r="Y19" i="19"/>
  <c r="Y17" i="19"/>
  <c r="Y15" i="19"/>
  <c r="Y13" i="19"/>
  <c r="Y11" i="19"/>
  <c r="Y9" i="19"/>
  <c r="J99" i="19"/>
  <c r="J97" i="19"/>
  <c r="J95" i="19"/>
  <c r="J93" i="19"/>
  <c r="J91" i="19"/>
  <c r="J89" i="19"/>
  <c r="J87" i="19"/>
  <c r="J85" i="19"/>
  <c r="J83" i="19"/>
  <c r="J81" i="19"/>
  <c r="J79" i="19"/>
  <c r="J77" i="19"/>
  <c r="J75" i="19"/>
  <c r="J73" i="19"/>
  <c r="J71" i="19"/>
  <c r="J69" i="19"/>
  <c r="J67" i="19"/>
  <c r="J65" i="19"/>
  <c r="J63" i="19"/>
  <c r="J61" i="19"/>
  <c r="J59" i="19"/>
  <c r="J57" i="19"/>
  <c r="J55" i="19"/>
  <c r="J53" i="19"/>
  <c r="J51" i="19"/>
  <c r="J49" i="19"/>
  <c r="J47" i="19"/>
  <c r="J45" i="19"/>
  <c r="J43" i="19"/>
  <c r="J41" i="19"/>
  <c r="J39" i="19"/>
  <c r="J37" i="19"/>
  <c r="J35" i="19"/>
  <c r="J33" i="19"/>
  <c r="J31" i="19"/>
  <c r="J29" i="19"/>
  <c r="J27" i="19"/>
  <c r="J25" i="19"/>
  <c r="J23" i="19"/>
  <c r="J21" i="19"/>
  <c r="J19" i="19"/>
  <c r="J17" i="19"/>
  <c r="J15" i="19"/>
  <c r="J13" i="19"/>
  <c r="J11" i="19"/>
  <c r="J9" i="19"/>
  <c r="C2" i="25"/>
  <c r="A2" i="25"/>
  <c r="P6" i="23"/>
  <c r="X6" i="23" s="1"/>
  <c r="M6" i="23"/>
  <c r="A2" i="23"/>
  <c r="J6" i="22"/>
  <c r="Z6" i="22" s="1"/>
  <c r="G6" i="22" s="1"/>
  <c r="A2" i="22"/>
  <c r="N6" i="21"/>
  <c r="L6" i="21"/>
  <c r="X6" i="21" s="1"/>
  <c r="A2" i="21"/>
  <c r="M6" i="19"/>
  <c r="Z6" i="19" s="1"/>
  <c r="Y9" i="22" l="1"/>
  <c r="Y8" i="22"/>
  <c r="Y7" i="22"/>
  <c r="Y7" i="23"/>
  <c r="Y7" i="21"/>
  <c r="I5" i="11"/>
  <c r="I6" i="11" s="1"/>
  <c r="I7" i="11" s="1"/>
  <c r="I8" i="11" s="1"/>
  <c r="I9" i="11" s="1"/>
  <c r="I10" i="11" s="1"/>
  <c r="N6" i="23"/>
  <c r="Z6" i="23" s="1"/>
  <c r="J6" i="23" s="1"/>
  <c r="J2" i="23" s="1"/>
  <c r="M6" i="21"/>
  <c r="O6" i="21" s="1"/>
  <c r="G2" i="22"/>
  <c r="X6" i="22"/>
  <c r="Y6" i="22" s="1"/>
  <c r="X6" i="19"/>
  <c r="A2" i="19"/>
  <c r="AC100" i="12"/>
  <c r="R100" i="12"/>
  <c r="Q100" i="12"/>
  <c r="AC99" i="12"/>
  <c r="R99" i="12"/>
  <c r="Q99" i="12"/>
  <c r="AC98" i="12"/>
  <c r="R98" i="12"/>
  <c r="Q98" i="12"/>
  <c r="AC97" i="12"/>
  <c r="R97" i="12"/>
  <c r="Q97" i="12"/>
  <c r="AC96" i="12"/>
  <c r="R96" i="12"/>
  <c r="AC95" i="12"/>
  <c r="R95" i="12"/>
  <c r="Q95" i="12"/>
  <c r="AC94" i="12"/>
  <c r="G8" i="11"/>
  <c r="G7" i="11"/>
  <c r="Z96" i="12" l="1"/>
  <c r="Y96" i="12" s="1"/>
  <c r="Z97" i="12"/>
  <c r="Y97" i="12" s="1"/>
  <c r="Z98" i="12"/>
  <c r="Y98" i="12" s="1"/>
  <c r="Z99" i="12"/>
  <c r="Y99" i="12" s="1"/>
  <c r="Z100" i="12"/>
  <c r="Y100" i="12" s="1"/>
  <c r="Z94" i="12"/>
  <c r="Y94" i="12" s="1"/>
  <c r="Z95" i="12"/>
  <c r="Y95" i="12" s="1"/>
  <c r="S98" i="12"/>
  <c r="Y6" i="23"/>
  <c r="Z6" i="21"/>
  <c r="J6" i="19"/>
  <c r="J2" i="19" s="1"/>
  <c r="Y6" i="19"/>
  <c r="Q96" i="12"/>
  <c r="S96" i="12" s="1"/>
  <c r="S95" i="12"/>
  <c r="S100" i="12"/>
  <c r="S97" i="12"/>
  <c r="S99" i="12"/>
  <c r="R94" i="12"/>
  <c r="Q94" i="12"/>
  <c r="AC93" i="12"/>
  <c r="R93" i="12"/>
  <c r="AC92" i="12"/>
  <c r="R92" i="12"/>
  <c r="AC91" i="12"/>
  <c r="R91" i="12"/>
  <c r="AC90" i="12"/>
  <c r="R90" i="12"/>
  <c r="Q90" i="12"/>
  <c r="AC89" i="12"/>
  <c r="R89" i="12"/>
  <c r="AC88" i="12"/>
  <c r="R88" i="12"/>
  <c r="AC87" i="12"/>
  <c r="R87" i="12"/>
  <c r="AC86" i="12"/>
  <c r="R86" i="12"/>
  <c r="Q86" i="12"/>
  <c r="AC85" i="12"/>
  <c r="R85" i="12"/>
  <c r="AC84" i="12"/>
  <c r="R84" i="12"/>
  <c r="AC83" i="12"/>
  <c r="R83" i="12"/>
  <c r="AC82" i="12"/>
  <c r="R82" i="12"/>
  <c r="Q82" i="12"/>
  <c r="AC81" i="12"/>
  <c r="R81" i="12"/>
  <c r="AC80" i="12"/>
  <c r="R80" i="12"/>
  <c r="AC79" i="12"/>
  <c r="R79" i="12"/>
  <c r="AC78" i="12"/>
  <c r="R78" i="12"/>
  <c r="Q78" i="12"/>
  <c r="AC77" i="12"/>
  <c r="R77" i="12"/>
  <c r="AC76" i="12"/>
  <c r="R76" i="12"/>
  <c r="AC75" i="12"/>
  <c r="R75" i="12"/>
  <c r="AC74" i="12"/>
  <c r="R74" i="12"/>
  <c r="Q74" i="12"/>
  <c r="AC73" i="12"/>
  <c r="R73" i="12"/>
  <c r="AC72" i="12"/>
  <c r="R72" i="12"/>
  <c r="AC71" i="12"/>
  <c r="R71" i="12"/>
  <c r="AC70" i="12"/>
  <c r="R70" i="12"/>
  <c r="Q70" i="12"/>
  <c r="AC69" i="12"/>
  <c r="R69" i="12"/>
  <c r="AC68" i="12"/>
  <c r="R68" i="12"/>
  <c r="AC67" i="12"/>
  <c r="R67" i="12"/>
  <c r="AC66" i="12"/>
  <c r="R66" i="12"/>
  <c r="Q66" i="12"/>
  <c r="AC65" i="12"/>
  <c r="R65" i="12"/>
  <c r="Q65" i="12"/>
  <c r="AC64" i="12"/>
  <c r="R64" i="12"/>
  <c r="Q64" i="12"/>
  <c r="AC63" i="12"/>
  <c r="R63" i="12"/>
  <c r="Q63" i="12"/>
  <c r="AC62" i="12"/>
  <c r="R62" i="12"/>
  <c r="Q62" i="12"/>
  <c r="AC61" i="12"/>
  <c r="R61" i="12"/>
  <c r="Q61" i="12"/>
  <c r="AC60" i="12"/>
  <c r="R60" i="12"/>
  <c r="Q60" i="12"/>
  <c r="AC59" i="12"/>
  <c r="R59" i="12"/>
  <c r="Q59" i="12"/>
  <c r="AC58" i="12"/>
  <c r="R58" i="12"/>
  <c r="Q58" i="12"/>
  <c r="AC57" i="12"/>
  <c r="R57" i="12"/>
  <c r="Q57" i="12"/>
  <c r="AC56" i="12"/>
  <c r="R56" i="12"/>
  <c r="Q56" i="12"/>
  <c r="AC55" i="12"/>
  <c r="R55" i="12"/>
  <c r="Q55" i="12"/>
  <c r="AC54" i="12"/>
  <c r="R54" i="12"/>
  <c r="Q54" i="12"/>
  <c r="AC53" i="12"/>
  <c r="R53" i="12"/>
  <c r="Q53" i="12"/>
  <c r="AC52" i="12"/>
  <c r="R52" i="12"/>
  <c r="Q52" i="12"/>
  <c r="AC51" i="12"/>
  <c r="R51" i="12"/>
  <c r="Q51" i="12"/>
  <c r="AC50" i="12"/>
  <c r="R50" i="12"/>
  <c r="Q50" i="12"/>
  <c r="AC49" i="12"/>
  <c r="R49" i="12"/>
  <c r="AC48" i="12"/>
  <c r="R48" i="12"/>
  <c r="AC47" i="12"/>
  <c r="R47" i="12"/>
  <c r="Q47" i="12"/>
  <c r="AC46" i="12"/>
  <c r="R46" i="12"/>
  <c r="Q46" i="12"/>
  <c r="AC45" i="12"/>
  <c r="R45" i="12"/>
  <c r="Q45" i="12"/>
  <c r="AC44" i="12"/>
  <c r="R44" i="12"/>
  <c r="Q44" i="12"/>
  <c r="AC43" i="12"/>
  <c r="R43" i="12"/>
  <c r="Q43" i="12"/>
  <c r="AC42" i="12"/>
  <c r="R42" i="12"/>
  <c r="Q42" i="12"/>
  <c r="AC41" i="12"/>
  <c r="R41" i="12"/>
  <c r="Q41" i="12"/>
  <c r="AC40" i="12"/>
  <c r="R40" i="12"/>
  <c r="Q40" i="12"/>
  <c r="AC39" i="12"/>
  <c r="R39" i="12"/>
  <c r="Q39" i="12"/>
  <c r="AC38" i="12"/>
  <c r="R38" i="12"/>
  <c r="Q38" i="12"/>
  <c r="AC37" i="12"/>
  <c r="R37" i="12"/>
  <c r="Q37" i="12"/>
  <c r="AC36" i="12"/>
  <c r="R36" i="12"/>
  <c r="Q36" i="12"/>
  <c r="AC35" i="12"/>
  <c r="R35" i="12"/>
  <c r="Q35" i="12"/>
  <c r="AC34" i="12"/>
  <c r="R34" i="12"/>
  <c r="Q34" i="12"/>
  <c r="AC33" i="12"/>
  <c r="R33" i="12"/>
  <c r="Q33" i="12"/>
  <c r="AC32" i="12"/>
  <c r="R32" i="12"/>
  <c r="Q32" i="12"/>
  <c r="AC31" i="12"/>
  <c r="R31" i="12"/>
  <c r="Q31" i="12"/>
  <c r="AC30" i="12"/>
  <c r="R30" i="12"/>
  <c r="Q30" i="12"/>
  <c r="AC29" i="12"/>
  <c r="R29" i="12"/>
  <c r="Q29" i="12"/>
  <c r="AC28" i="12"/>
  <c r="R28" i="12"/>
  <c r="Q28" i="12"/>
  <c r="AC27" i="12"/>
  <c r="R27" i="12"/>
  <c r="Q27" i="12"/>
  <c r="AC26" i="12"/>
  <c r="R26" i="12"/>
  <c r="Q26" i="12"/>
  <c r="AC25" i="12"/>
  <c r="R25" i="12"/>
  <c r="Q25" i="12"/>
  <c r="AC24" i="12"/>
  <c r="R24" i="12"/>
  <c r="Q24" i="12"/>
  <c r="AC23" i="12"/>
  <c r="R23" i="12"/>
  <c r="Q23" i="12"/>
  <c r="AC22" i="12"/>
  <c r="R22" i="12"/>
  <c r="Q22" i="12"/>
  <c r="AC21" i="12"/>
  <c r="R21" i="12"/>
  <c r="Q21" i="12"/>
  <c r="AC20" i="12"/>
  <c r="R20" i="12"/>
  <c r="Q20" i="12"/>
  <c r="AC19" i="12"/>
  <c r="R19" i="12"/>
  <c r="Q19" i="12"/>
  <c r="AC18" i="12"/>
  <c r="R18" i="12"/>
  <c r="Q18" i="12"/>
  <c r="AC17" i="12"/>
  <c r="R17" i="12"/>
  <c r="Q17" i="12"/>
  <c r="AC16" i="12"/>
  <c r="R16" i="12"/>
  <c r="Q16" i="12"/>
  <c r="AC15" i="12"/>
  <c r="R15" i="12"/>
  <c r="Q15" i="12"/>
  <c r="AC14" i="12"/>
  <c r="R14" i="12"/>
  <c r="Q14" i="12"/>
  <c r="AC13" i="12"/>
  <c r="R13" i="12"/>
  <c r="Q13" i="12"/>
  <c r="AC12" i="12"/>
  <c r="R12" i="12"/>
  <c r="Q12" i="12"/>
  <c r="AC11" i="12"/>
  <c r="R11" i="12"/>
  <c r="Q11" i="12"/>
  <c r="AC10" i="12"/>
  <c r="R10" i="12"/>
  <c r="Q10" i="12"/>
  <c r="AC9" i="12"/>
  <c r="G5" i="11"/>
  <c r="Z17" i="12" l="1"/>
  <c r="Y17" i="12" s="1"/>
  <c r="Z18" i="12"/>
  <c r="Y18" i="12" s="1"/>
  <c r="Z19" i="12"/>
  <c r="Y19" i="12" s="1"/>
  <c r="Z20" i="12"/>
  <c r="Y20" i="12" s="1"/>
  <c r="Z21" i="12"/>
  <c r="Y21" i="12" s="1"/>
  <c r="Z22" i="12"/>
  <c r="Y22" i="12" s="1"/>
  <c r="Z23" i="12"/>
  <c r="Y23" i="12" s="1"/>
  <c r="Z24" i="12"/>
  <c r="Y24" i="12" s="1"/>
  <c r="Z25" i="12"/>
  <c r="Y25" i="12" s="1"/>
  <c r="Z26" i="12"/>
  <c r="Y26" i="12" s="1"/>
  <c r="Z27" i="12"/>
  <c r="Y27" i="12" s="1"/>
  <c r="Z28" i="12"/>
  <c r="Y28" i="12" s="1"/>
  <c r="Z29" i="12"/>
  <c r="Y29" i="12" s="1"/>
  <c r="Z30" i="12"/>
  <c r="Y30" i="12" s="1"/>
  <c r="Z31" i="12"/>
  <c r="Y31" i="12" s="1"/>
  <c r="Z32" i="12"/>
  <c r="Y32" i="12" s="1"/>
  <c r="Z33" i="12"/>
  <c r="Y33" i="12" s="1"/>
  <c r="Z34" i="12"/>
  <c r="Y34" i="12" s="1"/>
  <c r="Z35" i="12"/>
  <c r="Y35" i="12" s="1"/>
  <c r="Z36" i="12"/>
  <c r="Y36" i="12" s="1"/>
  <c r="Z37" i="12"/>
  <c r="Y37" i="12" s="1"/>
  <c r="Z38" i="12"/>
  <c r="Y38" i="12" s="1"/>
  <c r="Z39" i="12"/>
  <c r="Y39" i="12" s="1"/>
  <c r="Z40" i="12"/>
  <c r="Y40" i="12" s="1"/>
  <c r="Z41" i="12"/>
  <c r="Y41" i="12" s="1"/>
  <c r="Z42" i="12"/>
  <c r="Y42" i="12" s="1"/>
  <c r="Z43" i="12"/>
  <c r="Y43" i="12" s="1"/>
  <c r="Z44" i="12"/>
  <c r="Y44" i="12" s="1"/>
  <c r="Z45" i="12"/>
  <c r="Y45" i="12" s="1"/>
  <c r="Z46" i="12"/>
  <c r="Y46" i="12" s="1"/>
  <c r="Z47" i="12"/>
  <c r="Y47" i="12" s="1"/>
  <c r="Z49" i="12"/>
  <c r="Y49" i="12" s="1"/>
  <c r="Z50" i="12"/>
  <c r="Y50" i="12" s="1"/>
  <c r="Z51" i="12"/>
  <c r="Y51" i="12" s="1"/>
  <c r="Z52" i="12"/>
  <c r="Y52" i="12" s="1"/>
  <c r="Z53" i="12"/>
  <c r="Y53" i="12" s="1"/>
  <c r="Z54" i="12"/>
  <c r="Y54" i="12" s="1"/>
  <c r="Z55" i="12"/>
  <c r="Y55" i="12" s="1"/>
  <c r="Z56" i="12"/>
  <c r="Y56" i="12" s="1"/>
  <c r="Z57" i="12"/>
  <c r="Y57" i="12" s="1"/>
  <c r="Z58" i="12"/>
  <c r="Y58" i="12" s="1"/>
  <c r="Z59" i="12"/>
  <c r="Y59" i="12" s="1"/>
  <c r="Z60" i="12"/>
  <c r="Y60" i="12" s="1"/>
  <c r="Z61" i="12"/>
  <c r="Y61" i="12" s="1"/>
  <c r="Z62" i="12"/>
  <c r="Y62" i="12" s="1"/>
  <c r="Z63" i="12"/>
  <c r="Y63" i="12" s="1"/>
  <c r="Z64" i="12"/>
  <c r="Y64" i="12" s="1"/>
  <c r="Z65" i="12"/>
  <c r="Y65" i="12" s="1"/>
  <c r="Z66" i="12"/>
  <c r="Y66" i="12" s="1"/>
  <c r="Z68" i="12"/>
  <c r="Y68" i="12" s="1"/>
  <c r="Z71" i="12"/>
  <c r="Y71" i="12" s="1"/>
  <c r="Z73" i="12"/>
  <c r="Y73" i="12" s="1"/>
  <c r="Z74" i="12"/>
  <c r="Y74" i="12" s="1"/>
  <c r="Z76" i="12"/>
  <c r="Y76" i="12" s="1"/>
  <c r="Z79" i="12"/>
  <c r="Y79" i="12" s="1"/>
  <c r="Z81" i="12"/>
  <c r="Y81" i="12" s="1"/>
  <c r="Z82" i="12"/>
  <c r="Y82" i="12" s="1"/>
  <c r="Z84" i="12"/>
  <c r="Y84" i="12" s="1"/>
  <c r="Z87" i="12"/>
  <c r="Y87" i="12" s="1"/>
  <c r="Z89" i="12"/>
  <c r="Y89" i="12" s="1"/>
  <c r="Z90" i="12"/>
  <c r="Y90" i="12" s="1"/>
  <c r="Z92" i="12"/>
  <c r="Y92" i="12" s="1"/>
  <c r="S10" i="12"/>
  <c r="Z10" i="12" s="1"/>
  <c r="Y10" i="12" s="1"/>
  <c r="S14" i="12"/>
  <c r="Z14" i="12" s="1"/>
  <c r="Y14" i="12" s="1"/>
  <c r="S16" i="12"/>
  <c r="Z16" i="12" s="1"/>
  <c r="Y16" i="12" s="1"/>
  <c r="S18" i="12"/>
  <c r="S20" i="12"/>
  <c r="S22" i="12"/>
  <c r="S24" i="12"/>
  <c r="S26" i="12"/>
  <c r="S30" i="12"/>
  <c r="S34" i="12"/>
  <c r="S38" i="12"/>
  <c r="S42" i="12"/>
  <c r="S46" i="12"/>
  <c r="Z48" i="12"/>
  <c r="Y48" i="12" s="1"/>
  <c r="Z67" i="12"/>
  <c r="Y67" i="12" s="1"/>
  <c r="Z69" i="12"/>
  <c r="Y69" i="12" s="1"/>
  <c r="Z70" i="12"/>
  <c r="Y70" i="12" s="1"/>
  <c r="Z72" i="12"/>
  <c r="Y72" i="12" s="1"/>
  <c r="Z75" i="12"/>
  <c r="Y75" i="12" s="1"/>
  <c r="Z77" i="12"/>
  <c r="Y77" i="12" s="1"/>
  <c r="Z78" i="12"/>
  <c r="Y78" i="12" s="1"/>
  <c r="Z80" i="12"/>
  <c r="Y80" i="12" s="1"/>
  <c r="Z83" i="12"/>
  <c r="Y83" i="12" s="1"/>
  <c r="Z85" i="12"/>
  <c r="Y85" i="12" s="1"/>
  <c r="Z86" i="12"/>
  <c r="Y86" i="12" s="1"/>
  <c r="Z88" i="12"/>
  <c r="Y88" i="12" s="1"/>
  <c r="Z91" i="12"/>
  <c r="Y91" i="12" s="1"/>
  <c r="Z93" i="12"/>
  <c r="Y93" i="12" s="1"/>
  <c r="M95" i="12"/>
  <c r="M94" i="12"/>
  <c r="M100" i="12"/>
  <c r="M99" i="12"/>
  <c r="M98" i="12"/>
  <c r="M97" i="12"/>
  <c r="M96" i="12"/>
  <c r="I6" i="21"/>
  <c r="I2" i="21" s="1"/>
  <c r="Y6" i="21"/>
  <c r="Q48" i="12"/>
  <c r="Q49" i="12"/>
  <c r="S50" i="12"/>
  <c r="S54" i="12"/>
  <c r="S58" i="12"/>
  <c r="S62" i="12"/>
  <c r="S66" i="12"/>
  <c r="Q67" i="12"/>
  <c r="S67" i="12" s="1"/>
  <c r="Q68" i="12"/>
  <c r="Q69" i="12"/>
  <c r="S69" i="12" s="1"/>
  <c r="S70" i="12"/>
  <c r="Q71" i="12"/>
  <c r="Q72" i="12"/>
  <c r="Q73" i="12"/>
  <c r="S74" i="12"/>
  <c r="Q75" i="12"/>
  <c r="S75" i="12" s="1"/>
  <c r="Q76" i="12"/>
  <c r="Q77" i="12"/>
  <c r="S77" i="12" s="1"/>
  <c r="S78" i="12"/>
  <c r="Q79" i="12"/>
  <c r="Q80" i="12"/>
  <c r="Q81" i="12"/>
  <c r="S82" i="12"/>
  <c r="Q83" i="12"/>
  <c r="S83" i="12" s="1"/>
  <c r="Q84" i="12"/>
  <c r="Q85" i="12"/>
  <c r="S85" i="12" s="1"/>
  <c r="S86" i="12"/>
  <c r="Q87" i="12"/>
  <c r="Q88" i="12"/>
  <c r="Q89" i="12"/>
  <c r="S90" i="12"/>
  <c r="Q91" i="12"/>
  <c r="S91" i="12" s="1"/>
  <c r="Q92" i="12"/>
  <c r="Q93" i="12"/>
  <c r="S93" i="12" s="1"/>
  <c r="S94" i="12"/>
  <c r="S31" i="12"/>
  <c r="S33" i="12"/>
  <c r="S19" i="12"/>
  <c r="S25" i="12"/>
  <c r="S32" i="12"/>
  <c r="S35" i="12"/>
  <c r="S36" i="12"/>
  <c r="S37" i="12"/>
  <c r="S39" i="12"/>
  <c r="S40" i="12"/>
  <c r="S41" i="12"/>
  <c r="S43" i="12"/>
  <c r="S44" i="12"/>
  <c r="S45" i="12"/>
  <c r="S47" i="12"/>
  <c r="S48" i="12"/>
  <c r="S49" i="12"/>
  <c r="S51" i="12"/>
  <c r="S52" i="12"/>
  <c r="S53" i="12"/>
  <c r="S55" i="12"/>
  <c r="S56" i="12"/>
  <c r="S57" i="12"/>
  <c r="S59" i="12"/>
  <c r="S60" i="12"/>
  <c r="S61" i="12"/>
  <c r="S63" i="12"/>
  <c r="S64" i="12"/>
  <c r="S65" i="12"/>
  <c r="S68" i="12"/>
  <c r="S71" i="12"/>
  <c r="S72" i="12"/>
  <c r="S73" i="12"/>
  <c r="S76" i="12"/>
  <c r="S79" i="12"/>
  <c r="S80" i="12"/>
  <c r="S81" i="12"/>
  <c r="S84" i="12"/>
  <c r="S87" i="12"/>
  <c r="S88" i="12"/>
  <c r="S89" i="12"/>
  <c r="S92" i="12"/>
  <c r="S17" i="12"/>
  <c r="S27" i="12"/>
  <c r="S28" i="12"/>
  <c r="S29" i="12"/>
  <c r="S11" i="12"/>
  <c r="Z11" i="12" s="1"/>
  <c r="Y11" i="12" s="1"/>
  <c r="S12" i="12"/>
  <c r="Z12" i="12" s="1"/>
  <c r="Y12" i="12" s="1"/>
  <c r="S13" i="12"/>
  <c r="Z13" i="12" s="1"/>
  <c r="Y13" i="12" s="1"/>
  <c r="S15" i="12"/>
  <c r="Z15" i="12" s="1"/>
  <c r="Y15" i="12" s="1"/>
  <c r="S21" i="12"/>
  <c r="S23" i="12"/>
  <c r="R9" i="12"/>
  <c r="Q9" i="12"/>
  <c r="AC8" i="12"/>
  <c r="R8" i="12"/>
  <c r="AC7" i="12"/>
  <c r="R7" i="12"/>
  <c r="G6" i="11"/>
  <c r="M48" i="12" l="1"/>
  <c r="M93" i="12"/>
  <c r="M91" i="12"/>
  <c r="M88" i="12"/>
  <c r="M86" i="12"/>
  <c r="M85" i="12"/>
  <c r="M83" i="12"/>
  <c r="M80" i="12"/>
  <c r="M78" i="12"/>
  <c r="M77" i="12"/>
  <c r="M75" i="12"/>
  <c r="M72" i="12"/>
  <c r="M70" i="12"/>
  <c r="M69" i="12"/>
  <c r="M67" i="12"/>
  <c r="M14" i="12"/>
  <c r="M13" i="12"/>
  <c r="M12" i="12"/>
  <c r="M10" i="12"/>
  <c r="M92" i="12"/>
  <c r="M90" i="12"/>
  <c r="M89" i="12"/>
  <c r="M87" i="12"/>
  <c r="M84" i="12"/>
  <c r="M82" i="12"/>
  <c r="M81" i="12"/>
  <c r="M79" i="12"/>
  <c r="M76" i="12"/>
  <c r="M74" i="12"/>
  <c r="M73" i="12"/>
  <c r="M71" i="12"/>
  <c r="M68" i="12"/>
  <c r="M66" i="12"/>
  <c r="M65" i="12"/>
  <c r="M64" i="12"/>
  <c r="M63" i="12"/>
  <c r="M62" i="12"/>
  <c r="M61" i="12"/>
  <c r="M60" i="12"/>
  <c r="M59" i="12"/>
  <c r="M58" i="12"/>
  <c r="M57" i="12"/>
  <c r="M56" i="12"/>
  <c r="M55" i="12"/>
  <c r="M54" i="12"/>
  <c r="M53" i="12"/>
  <c r="M52" i="12"/>
  <c r="M51" i="12"/>
  <c r="M50" i="12"/>
  <c r="M49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1" i="12"/>
  <c r="Q8" i="12"/>
  <c r="S8" i="12" s="1"/>
  <c r="Z8" i="12" s="1"/>
  <c r="Y8" i="12" s="1"/>
  <c r="S9" i="12"/>
  <c r="Z9" i="12" s="1"/>
  <c r="Y9" i="12" s="1"/>
  <c r="Q7" i="12"/>
  <c r="S7" i="12" s="1"/>
  <c r="Z7" i="12" s="1"/>
  <c r="Y7" i="12" s="1"/>
  <c r="AC6" i="12"/>
  <c r="M9" i="12" l="1"/>
  <c r="M8" i="12"/>
  <c r="M7" i="12"/>
  <c r="U6" i="12"/>
  <c r="R6" i="12"/>
  <c r="Q6" i="12" l="1"/>
  <c r="S6" i="12" s="1"/>
  <c r="Z6" i="12" s="1"/>
  <c r="Y6" i="12" s="1"/>
  <c r="A2" i="12" l="1"/>
  <c r="I11" i="11" l="1"/>
  <c r="A6" i="25" l="1"/>
  <c r="A7" i="25"/>
  <c r="A93" i="25"/>
  <c r="A85" i="25"/>
  <c r="A77" i="25"/>
  <c r="A69" i="25"/>
  <c r="A61" i="25"/>
  <c r="A53" i="25"/>
  <c r="A45" i="25"/>
  <c r="A37" i="25"/>
  <c r="A29" i="25"/>
  <c r="A21" i="25"/>
  <c r="A13" i="25"/>
  <c r="A100" i="25"/>
  <c r="A92" i="25"/>
  <c r="A84" i="25"/>
  <c r="A76" i="25"/>
  <c r="A68" i="25"/>
  <c r="A60" i="25"/>
  <c r="A52" i="25"/>
  <c r="A44" i="25"/>
  <c r="A36" i="25"/>
  <c r="A28" i="25"/>
  <c r="A20" i="25"/>
  <c r="A12" i="25"/>
  <c r="A95" i="25"/>
  <c r="A87" i="25"/>
  <c r="A79" i="25"/>
  <c r="A71" i="25"/>
  <c r="A63" i="25"/>
  <c r="A55" i="25"/>
  <c r="A47" i="25"/>
  <c r="A39" i="25"/>
  <c r="A31" i="25"/>
  <c r="A23" i="25"/>
  <c r="A15" i="25"/>
  <c r="A98" i="25"/>
  <c r="A90" i="25"/>
  <c r="A82" i="25"/>
  <c r="A74" i="25"/>
  <c r="A66" i="25"/>
  <c r="A58" i="25"/>
  <c r="A50" i="25"/>
  <c r="A42" i="25"/>
  <c r="A34" i="25"/>
  <c r="A26" i="25"/>
  <c r="A18" i="25"/>
  <c r="A10" i="25"/>
  <c r="A8" i="25"/>
  <c r="A97" i="25"/>
  <c r="A89" i="25"/>
  <c r="A81" i="25"/>
  <c r="A73" i="25"/>
  <c r="A65" i="25"/>
  <c r="A57" i="25"/>
  <c r="A49" i="25"/>
  <c r="A41" i="25"/>
  <c r="A33" i="25"/>
  <c r="A25" i="25"/>
  <c r="A17" i="25"/>
  <c r="A9" i="25"/>
  <c r="A96" i="25"/>
  <c r="A88" i="25"/>
  <c r="A80" i="25"/>
  <c r="A72" i="25"/>
  <c r="A64" i="25"/>
  <c r="A56" i="25"/>
  <c r="A48" i="25"/>
  <c r="A40" i="25"/>
  <c r="A32" i="25"/>
  <c r="A24" i="25"/>
  <c r="A16" i="25"/>
  <c r="A99" i="25"/>
  <c r="A91" i="25"/>
  <c r="A83" i="25"/>
  <c r="A75" i="25"/>
  <c r="A67" i="25"/>
  <c r="A59" i="25"/>
  <c r="A51" i="25"/>
  <c r="A43" i="25"/>
  <c r="A35" i="25"/>
  <c r="A27" i="25"/>
  <c r="A19" i="25"/>
  <c r="A11" i="25"/>
  <c r="A94" i="25"/>
  <c r="A86" i="25"/>
  <c r="A78" i="25"/>
  <c r="A70" i="25"/>
  <c r="A62" i="25"/>
  <c r="A54" i="25"/>
  <c r="A46" i="25"/>
  <c r="A38" i="25"/>
  <c r="A30" i="25"/>
  <c r="A22" i="25"/>
  <c r="A14" i="25"/>
  <c r="M6" i="12"/>
  <c r="M2" i="12" s="1"/>
  <c r="G4" i="11"/>
  <c r="N6" i="11" l="1"/>
  <c r="O6" i="11" s="1"/>
  <c r="L6" i="25"/>
  <c r="L7" i="25" s="1"/>
  <c r="L8" i="25" s="1"/>
  <c r="D8" i="25"/>
  <c r="L9" i="25" l="1"/>
  <c r="L10" i="25" s="1"/>
  <c r="L11" i="25" s="1"/>
  <c r="L12" i="25" s="1"/>
  <c r="L13" i="25" s="1"/>
  <c r="L14" i="25" s="1"/>
  <c r="L15" i="25" s="1"/>
  <c r="L16" i="25" s="1"/>
  <c r="L17" i="25" s="1"/>
  <c r="L18" i="25" s="1"/>
  <c r="L19" i="25" s="1"/>
  <c r="L20" i="25" s="1"/>
  <c r="L21" i="25" s="1"/>
  <c r="L22" i="25" s="1"/>
  <c r="L23" i="25" s="1"/>
  <c r="L24" i="25" s="1"/>
  <c r="L25" i="25" s="1"/>
  <c r="L26" i="25" s="1"/>
  <c r="L27" i="25" s="1"/>
  <c r="L28" i="25" s="1"/>
  <c r="L29" i="25" s="1"/>
  <c r="L30" i="25" s="1"/>
  <c r="L31" i="25" s="1"/>
  <c r="L32" i="25" s="1"/>
  <c r="L33" i="25" s="1"/>
  <c r="L34" i="25" s="1"/>
  <c r="L35" i="25" s="1"/>
  <c r="L36" i="25" s="1"/>
  <c r="L37" i="25" s="1"/>
  <c r="L38" i="25" s="1"/>
  <c r="L39" i="25" s="1"/>
  <c r="L40" i="25" s="1"/>
  <c r="L41" i="25" s="1"/>
  <c r="L42" i="25" s="1"/>
  <c r="L43" i="25" s="1"/>
  <c r="L44" i="25" s="1"/>
  <c r="L45" i="25" s="1"/>
  <c r="L46" i="25" s="1"/>
  <c r="L47" i="25" s="1"/>
  <c r="L48" i="25" s="1"/>
  <c r="L49" i="25" s="1"/>
  <c r="L50" i="25" s="1"/>
  <c r="L51" i="25" s="1"/>
  <c r="L52" i="25" s="1"/>
  <c r="L53" i="25" s="1"/>
  <c r="L54" i="25" s="1"/>
  <c r="L55" i="25" s="1"/>
  <c r="L56" i="25" s="1"/>
  <c r="L57" i="25" s="1"/>
  <c r="L58" i="25" s="1"/>
  <c r="L59" i="25" s="1"/>
  <c r="L60" i="25" s="1"/>
  <c r="L61" i="25" s="1"/>
  <c r="L62" i="25" s="1"/>
  <c r="L63" i="25" s="1"/>
  <c r="L64" i="25" s="1"/>
  <c r="L65" i="25" s="1"/>
  <c r="L66" i="25" s="1"/>
  <c r="L67" i="25" s="1"/>
  <c r="L68" i="25" s="1"/>
  <c r="L69" i="25" s="1"/>
  <c r="L70" i="25" s="1"/>
  <c r="L71" i="25" s="1"/>
  <c r="L72" i="25" s="1"/>
  <c r="L73" i="25" s="1"/>
  <c r="L74" i="25" s="1"/>
  <c r="L75" i="25" s="1"/>
  <c r="L76" i="25" s="1"/>
  <c r="L77" i="25" s="1"/>
  <c r="L78" i="25" s="1"/>
  <c r="L79" i="25" s="1"/>
  <c r="L80" i="25" s="1"/>
  <c r="L81" i="25" s="1"/>
  <c r="L82" i="25" s="1"/>
  <c r="L83" i="25" s="1"/>
  <c r="L84" i="25" s="1"/>
  <c r="L85" i="25" s="1"/>
  <c r="L86" i="25" s="1"/>
  <c r="L87" i="25" s="1"/>
  <c r="L88" i="25" s="1"/>
  <c r="L89" i="25" s="1"/>
  <c r="L90" i="25" s="1"/>
  <c r="L91" i="25" s="1"/>
  <c r="L92" i="25" s="1"/>
  <c r="L93" i="25" s="1"/>
  <c r="L94" i="25" s="1"/>
  <c r="L95" i="25" s="1"/>
  <c r="L96" i="25" s="1"/>
  <c r="L97" i="25" s="1"/>
  <c r="L98" i="25" s="1"/>
  <c r="L99" i="25" s="1"/>
  <c r="L100" i="25" s="1"/>
  <c r="B100" i="25" s="1"/>
  <c r="B7" i="25"/>
  <c r="B6" i="25"/>
  <c r="B8" i="25"/>
  <c r="B12" i="25" l="1"/>
  <c r="B99" i="25"/>
  <c r="B16" i="25"/>
  <c r="B82" i="25"/>
  <c r="B69" i="25"/>
  <c r="B53" i="25"/>
  <c r="B32" i="25"/>
  <c r="B74" i="25"/>
  <c r="B24" i="25"/>
  <c r="B61" i="25"/>
  <c r="B90" i="25"/>
  <c r="B62" i="25"/>
  <c r="B41" i="25"/>
  <c r="B66" i="25"/>
  <c r="B45" i="25"/>
  <c r="B70" i="25"/>
  <c r="B49" i="25"/>
  <c r="B20" i="25"/>
  <c r="B78" i="25"/>
  <c r="B57" i="25"/>
  <c r="B28" i="25"/>
  <c r="B86" i="25"/>
  <c r="B65" i="25"/>
  <c r="B36" i="25"/>
  <c r="B35" i="25"/>
  <c r="B72" i="25"/>
  <c r="B39" i="25"/>
  <c r="B76" i="25"/>
  <c r="B43" i="25"/>
  <c r="B80" i="25"/>
  <c r="B10" i="25"/>
  <c r="B47" i="25"/>
  <c r="B84" i="25"/>
  <c r="B14" i="25"/>
  <c r="B51" i="25"/>
  <c r="B88" i="25"/>
  <c r="B18" i="25"/>
  <c r="B55" i="25"/>
  <c r="B92" i="25"/>
  <c r="B22" i="25"/>
  <c r="B59" i="25"/>
  <c r="B96" i="25"/>
  <c r="B26" i="25"/>
  <c r="B63" i="25"/>
  <c r="B30" i="25"/>
  <c r="B94" i="25"/>
  <c r="B67" i="25"/>
  <c r="B40" i="25"/>
  <c r="B9" i="25"/>
  <c r="B73" i="25"/>
  <c r="B34" i="25"/>
  <c r="B98" i="25"/>
  <c r="B71" i="25"/>
  <c r="B44" i="25"/>
  <c r="B13" i="25"/>
  <c r="B77" i="25"/>
  <c r="B38" i="25"/>
  <c r="B11" i="25"/>
  <c r="B75" i="25"/>
  <c r="B48" i="25"/>
  <c r="B17" i="25"/>
  <c r="B81" i="25"/>
  <c r="B42" i="25"/>
  <c r="B15" i="25"/>
  <c r="B79" i="25"/>
  <c r="B52" i="25"/>
  <c r="B21" i="25"/>
  <c r="B85" i="25"/>
  <c r="B46" i="25"/>
  <c r="B19" i="25"/>
  <c r="B83" i="25"/>
  <c r="B56" i="25"/>
  <c r="B25" i="25"/>
  <c r="B89" i="25"/>
  <c r="B50" i="25"/>
  <c r="B23" i="25"/>
  <c r="B87" i="25"/>
  <c r="B60" i="25"/>
  <c r="B29" i="25"/>
  <c r="B93" i="25"/>
  <c r="B54" i="25"/>
  <c r="B27" i="25"/>
  <c r="B91" i="25"/>
  <c r="B64" i="25"/>
  <c r="B33" i="25"/>
  <c r="B97" i="25"/>
  <c r="B58" i="25"/>
  <c r="B31" i="25"/>
  <c r="B95" i="25"/>
  <c r="B68" i="25"/>
  <c r="B37" i="25"/>
  <c r="Y6" i="27"/>
  <c r="J2" i="27"/>
  <c r="Z10" i="27"/>
  <c r="Y10" i="27" s="1"/>
  <c r="Z14" i="27"/>
  <c r="Y14" i="27" s="1"/>
  <c r="Z18" i="27"/>
  <c r="Y18" i="27" s="1"/>
  <c r="Z22" i="27"/>
  <c r="Y22" i="27" s="1"/>
  <c r="Z26" i="27"/>
  <c r="Y26" i="27" s="1"/>
  <c r="Z30" i="27"/>
  <c r="Y30" i="27" s="1"/>
  <c r="Z34" i="27"/>
  <c r="Y34" i="27" s="1"/>
  <c r="Z38" i="27"/>
  <c r="Y38" i="27" s="1"/>
  <c r="Z42" i="27"/>
  <c r="Y42" i="27" s="1"/>
  <c r="Z46" i="27"/>
  <c r="Y46" i="27" s="1"/>
  <c r="Z50" i="27"/>
  <c r="Y50" i="27" s="1"/>
  <c r="Z54" i="27"/>
  <c r="Y54" i="27" s="1"/>
  <c r="Z7" i="27"/>
  <c r="Y7" i="27" s="1"/>
  <c r="Z8" i="27"/>
  <c r="Y8" i="27" s="1"/>
  <c r="Z11" i="27"/>
  <c r="Y11" i="27" s="1"/>
  <c r="Z13" i="27"/>
  <c r="Y13" i="27" s="1"/>
  <c r="Z15" i="27"/>
  <c r="Y15" i="27" s="1"/>
  <c r="Z16" i="27"/>
  <c r="Y16" i="27" s="1"/>
  <c r="Z19" i="27"/>
  <c r="Y19" i="27" s="1"/>
  <c r="Z21" i="27"/>
  <c r="Y21" i="27" s="1"/>
  <c r="Z23" i="27"/>
  <c r="Y23" i="27" s="1"/>
  <c r="Z24" i="27"/>
  <c r="Y24" i="27" s="1"/>
  <c r="Z27" i="27"/>
  <c r="Y27" i="27" s="1"/>
  <c r="Z29" i="27"/>
  <c r="Y29" i="27" s="1"/>
  <c r="Z31" i="27"/>
  <c r="Y31" i="27" s="1"/>
  <c r="Z32" i="27"/>
  <c r="Y32" i="27" s="1"/>
  <c r="Z35" i="27"/>
  <c r="Y35" i="27" s="1"/>
  <c r="Z37" i="27"/>
  <c r="Y37" i="27" s="1"/>
  <c r="Z39" i="27"/>
  <c r="Y39" i="27" s="1"/>
  <c r="Z40" i="27"/>
  <c r="Y40" i="27" s="1"/>
  <c r="Z43" i="27"/>
  <c r="Y43" i="27" s="1"/>
  <c r="Z45" i="27"/>
  <c r="Y45" i="27" s="1"/>
  <c r="Z47" i="27"/>
  <c r="Y47" i="27" s="1"/>
  <c r="Z48" i="27"/>
  <c r="Y48" i="27" s="1"/>
  <c r="Z51" i="27"/>
  <c r="Y51" i="27" s="1"/>
  <c r="Z53" i="27"/>
  <c r="Y53" i="27" s="1"/>
  <c r="Z55" i="27"/>
  <c r="Y55" i="27" s="1"/>
  <c r="Z58" i="27"/>
  <c r="Y58" i="27" s="1"/>
  <c r="Z62" i="27"/>
  <c r="Y62" i="27" s="1"/>
  <c r="Z66" i="27"/>
  <c r="Y66" i="27" s="1"/>
  <c r="Z70" i="27"/>
  <c r="Y70" i="27" s="1"/>
  <c r="Z74" i="27"/>
  <c r="Y74" i="27" s="1"/>
  <c r="Z78" i="27"/>
  <c r="Y78" i="27" s="1"/>
  <c r="Z82" i="27"/>
  <c r="Y82" i="27" s="1"/>
  <c r="Z86" i="27"/>
  <c r="Y86" i="27" s="1"/>
  <c r="Z9" i="27"/>
  <c r="Y9" i="27" s="1"/>
  <c r="Z12" i="27"/>
  <c r="Y12" i="27" s="1"/>
  <c r="Z25" i="27"/>
  <c r="Y25" i="27" s="1"/>
  <c r="Z28" i="27"/>
  <c r="Y28" i="27" s="1"/>
  <c r="Z41" i="27"/>
  <c r="Y41" i="27" s="1"/>
  <c r="Z44" i="27"/>
  <c r="Y44" i="27" s="1"/>
  <c r="Z56" i="27"/>
  <c r="Y56" i="27" s="1"/>
  <c r="Z59" i="27"/>
  <c r="Y59" i="27" s="1"/>
  <c r="Z61" i="27"/>
  <c r="Y61" i="27" s="1"/>
  <c r="Z63" i="27"/>
  <c r="Y63" i="27" s="1"/>
  <c r="Z64" i="27"/>
  <c r="Y64" i="27" s="1"/>
  <c r="Z67" i="27"/>
  <c r="Y67" i="27" s="1"/>
  <c r="Z69" i="27"/>
  <c r="Y69" i="27" s="1"/>
  <c r="Z71" i="27"/>
  <c r="Y71" i="27" s="1"/>
  <c r="Z72" i="27"/>
  <c r="Y72" i="27" s="1"/>
  <c r="Z75" i="27"/>
  <c r="Y75" i="27" s="1"/>
  <c r="Z77" i="27"/>
  <c r="Y77" i="27" s="1"/>
  <c r="Z79" i="27"/>
  <c r="Y79" i="27" s="1"/>
  <c r="Z80" i="27"/>
  <c r="Y80" i="27" s="1"/>
  <c r="Z83" i="27"/>
  <c r="Y83" i="27" s="1"/>
  <c r="Z85" i="27"/>
  <c r="Y85" i="27" s="1"/>
  <c r="Z87" i="27"/>
  <c r="Y87" i="27" s="1"/>
  <c r="Z88" i="27"/>
  <c r="Y88" i="27" s="1"/>
  <c r="Z95" i="27"/>
  <c r="Y95" i="27" s="1"/>
  <c r="Z99" i="27"/>
  <c r="Y99" i="27" s="1"/>
  <c r="Z17" i="27"/>
  <c r="Y17" i="27" s="1"/>
  <c r="Z20" i="27"/>
  <c r="Y20" i="27" s="1"/>
  <c r="Z33" i="27"/>
  <c r="Y33" i="27" s="1"/>
  <c r="Z36" i="27"/>
  <c r="Y36" i="27" s="1"/>
  <c r="Z49" i="27"/>
  <c r="Y49" i="27" s="1"/>
  <c r="Z52" i="27"/>
  <c r="Y52" i="27" s="1"/>
  <c r="Z57" i="27"/>
  <c r="Y57" i="27" s="1"/>
  <c r="Z60" i="27"/>
  <c r="Y60" i="27" s="1"/>
  <c r="Z65" i="27"/>
  <c r="Y65" i="27" s="1"/>
  <c r="Z68" i="27"/>
  <c r="Y68" i="27" s="1"/>
  <c r="Z73" i="27"/>
  <c r="Y73" i="27" s="1"/>
  <c r="Z76" i="27"/>
  <c r="Y76" i="27" s="1"/>
  <c r="Z81" i="27"/>
  <c r="Y81" i="27" s="1"/>
  <c r="Z84" i="27"/>
  <c r="Y84" i="27" s="1"/>
  <c r="Z89" i="27"/>
  <c r="Y89" i="27" s="1"/>
  <c r="Z90" i="27"/>
  <c r="Y90" i="27" s="1"/>
  <c r="Z91" i="27"/>
  <c r="Y91" i="27" s="1"/>
  <c r="Z92" i="27"/>
  <c r="Y92" i="27" s="1"/>
  <c r="Z93" i="27"/>
  <c r="Y93" i="27" s="1"/>
  <c r="Z94" i="27"/>
  <c r="Y94" i="27" s="1"/>
  <c r="Z96" i="27"/>
  <c r="Y96" i="27" s="1"/>
  <c r="Z97" i="27"/>
  <c r="Y97" i="27" s="1"/>
  <c r="Z98" i="27"/>
  <c r="Y98" i="27" s="1"/>
  <c r="Z100" i="27"/>
  <c r="Y100" i="27" s="1"/>
  <c r="J62" i="25"/>
  <c r="E30" i="25"/>
  <c r="F69" i="25"/>
  <c r="I24" i="25"/>
  <c r="G38" i="25"/>
  <c r="D30" i="25"/>
  <c r="J27" i="25"/>
  <c r="D47" i="25"/>
  <c r="I90" i="25"/>
  <c r="J37" i="25"/>
  <c r="E61" i="25"/>
  <c r="I50" i="25"/>
  <c r="C51" i="25"/>
  <c r="C14" i="25"/>
  <c r="E24" i="25"/>
  <c r="I55" i="25"/>
  <c r="D68" i="25"/>
  <c r="I84" i="25"/>
  <c r="D67" i="25"/>
  <c r="I43" i="25"/>
  <c r="F19" i="25"/>
  <c r="E68" i="25"/>
  <c r="G53" i="25"/>
  <c r="J39" i="25"/>
  <c r="G51" i="25"/>
  <c r="I47" i="25"/>
  <c r="I42" i="25"/>
  <c r="E42" i="25"/>
  <c r="E87" i="25"/>
  <c r="F75" i="25"/>
  <c r="D10" i="25"/>
  <c r="H21" i="25"/>
  <c r="G80" i="25"/>
  <c r="J73" i="25"/>
  <c r="C92" i="25"/>
  <c r="F32" i="25"/>
  <c r="F93" i="25"/>
  <c r="F78" i="25"/>
  <c r="C44" i="25"/>
  <c r="E15" i="25"/>
  <c r="H59" i="25"/>
  <c r="H29" i="25"/>
  <c r="H25" i="25"/>
  <c r="D29" i="25"/>
  <c r="J54" i="25"/>
  <c r="J36" i="25"/>
  <c r="C70" i="25"/>
  <c r="C59" i="25"/>
  <c r="D36" i="25"/>
  <c r="D43" i="25"/>
  <c r="I100" i="25"/>
  <c r="J89" i="25"/>
  <c r="I35" i="25"/>
  <c r="I95" i="25"/>
  <c r="H74" i="25"/>
  <c r="G68" i="25"/>
  <c r="E26" i="25"/>
  <c r="J71" i="25"/>
  <c r="D84" i="25"/>
  <c r="F86" i="25"/>
  <c r="D96" i="25"/>
  <c r="H72" i="25"/>
  <c r="J9" i="25"/>
  <c r="E33" i="25"/>
  <c r="E91" i="25"/>
  <c r="I48" i="25"/>
  <c r="C88" i="25"/>
  <c r="F13" i="25"/>
  <c r="C89" i="25"/>
  <c r="I96" i="25"/>
  <c r="E60" i="25"/>
  <c r="H87" i="25"/>
  <c r="G87" i="25"/>
  <c r="H71" i="25"/>
  <c r="H13" i="25"/>
  <c r="I59" i="25"/>
  <c r="J32" i="25"/>
  <c r="G34" i="25"/>
  <c r="F41" i="25"/>
  <c r="I92" i="25"/>
  <c r="E51" i="25"/>
  <c r="H15" i="25"/>
  <c r="E40" i="25"/>
  <c r="J98" i="25"/>
  <c r="G86" i="25"/>
  <c r="C57" i="25"/>
  <c r="H79" i="25"/>
  <c r="I7" i="25"/>
  <c r="G66" i="25"/>
  <c r="J25" i="25"/>
  <c r="E77" i="25"/>
  <c r="J29" i="25"/>
  <c r="E13" i="25"/>
  <c r="F45" i="25"/>
  <c r="J56" i="25"/>
  <c r="I54" i="25"/>
  <c r="E37" i="25"/>
  <c r="F79" i="25"/>
  <c r="F76" i="25"/>
  <c r="D77" i="25"/>
  <c r="F33" i="25"/>
  <c r="G28" i="25"/>
  <c r="E35" i="25"/>
  <c r="J11" i="25"/>
  <c r="J24" i="25"/>
  <c r="D22" i="25"/>
  <c r="G17" i="25"/>
  <c r="G21" i="25"/>
  <c r="G22" i="25"/>
  <c r="C20" i="25"/>
  <c r="H50" i="25"/>
  <c r="D9" i="25"/>
  <c r="G52" i="25"/>
  <c r="J72" i="25"/>
  <c r="D63" i="25"/>
  <c r="C19" i="25"/>
  <c r="C26" i="25"/>
  <c r="G19" i="25"/>
  <c r="F85" i="25"/>
  <c r="E80" i="25"/>
  <c r="D23" i="25"/>
  <c r="F90" i="25"/>
  <c r="J40" i="25"/>
  <c r="C11" i="25"/>
  <c r="H83" i="25"/>
  <c r="E19" i="25"/>
  <c r="E66" i="25"/>
  <c r="I33" i="25"/>
  <c r="F73" i="25"/>
  <c r="H12" i="25"/>
  <c r="E38" i="25"/>
  <c r="J34" i="25"/>
  <c r="E12" i="25"/>
  <c r="D18" i="25"/>
  <c r="D56" i="25"/>
  <c r="I82" i="25"/>
  <c r="E73" i="25"/>
  <c r="H86" i="25"/>
  <c r="F37" i="25"/>
  <c r="H95" i="25"/>
  <c r="H36" i="25"/>
  <c r="J86" i="25"/>
  <c r="F82" i="25"/>
  <c r="H91" i="25"/>
  <c r="I26" i="25"/>
  <c r="G59" i="25"/>
  <c r="E29" i="25"/>
  <c r="G77" i="25"/>
  <c r="G43" i="25"/>
  <c r="D75" i="25"/>
  <c r="F8" i="25"/>
  <c r="E43" i="25"/>
  <c r="H68" i="25"/>
  <c r="E47" i="25"/>
  <c r="G10" i="25"/>
  <c r="D66" i="25"/>
  <c r="I80" i="25"/>
  <c r="C7" i="25"/>
  <c r="D34" i="25"/>
  <c r="I28" i="25"/>
  <c r="C12" i="25"/>
  <c r="G79" i="25"/>
  <c r="D82" i="25"/>
  <c r="I74" i="25"/>
  <c r="H35" i="25"/>
  <c r="F28" i="25"/>
  <c r="G65" i="25"/>
  <c r="E7" i="25"/>
  <c r="F92" i="25"/>
  <c r="J57" i="25"/>
  <c r="D37" i="25"/>
  <c r="J88" i="25"/>
  <c r="I85" i="25"/>
  <c r="G36" i="25"/>
  <c r="J15" i="25"/>
  <c r="G32" i="25"/>
  <c r="D25" i="25"/>
  <c r="I94" i="25"/>
  <c r="D28" i="25"/>
  <c r="E54" i="25"/>
  <c r="I91" i="25"/>
  <c r="H77" i="25"/>
  <c r="E55" i="25"/>
  <c r="C72" i="25"/>
  <c r="E71" i="25"/>
  <c r="F94" i="25"/>
  <c r="F97" i="25"/>
  <c r="G39" i="25"/>
  <c r="C81" i="25"/>
  <c r="D87" i="25"/>
  <c r="D49" i="25"/>
  <c r="I39" i="25"/>
  <c r="G25" i="25"/>
  <c r="J7" i="25"/>
  <c r="D59" i="25"/>
  <c r="I14" i="25"/>
  <c r="C74" i="25"/>
  <c r="H32" i="25"/>
  <c r="G9" i="11"/>
  <c r="D94" i="25"/>
  <c r="C91" i="25"/>
  <c r="C63" i="25"/>
  <c r="J93" i="25"/>
  <c r="E85" i="25"/>
  <c r="H16" i="25"/>
  <c r="J67" i="25"/>
  <c r="D88" i="25"/>
  <c r="F27" i="25"/>
  <c r="F50" i="25"/>
  <c r="G30" i="25"/>
  <c r="H34" i="25"/>
  <c r="J81" i="25"/>
  <c r="G92" i="25"/>
  <c r="D76" i="25"/>
  <c r="F57" i="25"/>
  <c r="F67" i="25"/>
  <c r="I81" i="25"/>
  <c r="D70" i="25"/>
  <c r="D38" i="25"/>
  <c r="F74" i="25"/>
  <c r="G9" i="25"/>
  <c r="C58" i="25"/>
  <c r="J44" i="25"/>
  <c r="C65" i="25"/>
  <c r="J92" i="25"/>
  <c r="H8" i="25"/>
  <c r="C39" i="25"/>
  <c r="C84" i="25"/>
  <c r="H98" i="25"/>
  <c r="G98" i="25"/>
  <c r="F59" i="25"/>
  <c r="C99" i="25"/>
  <c r="I69" i="25"/>
  <c r="G49" i="25"/>
  <c r="I21" i="25"/>
  <c r="H61" i="25"/>
  <c r="I22" i="25"/>
  <c r="J38" i="25"/>
  <c r="H45" i="25"/>
  <c r="H28" i="25"/>
  <c r="H58" i="25"/>
  <c r="I93" i="25"/>
  <c r="I34" i="25"/>
  <c r="G56" i="25"/>
  <c r="G81" i="25"/>
  <c r="D32" i="25"/>
  <c r="D62" i="25"/>
  <c r="G7" i="25"/>
  <c r="H17" i="25"/>
  <c r="E72" i="25"/>
  <c r="C68" i="25"/>
  <c r="G27" i="25"/>
  <c r="J47" i="25"/>
  <c r="F55" i="25"/>
  <c r="C17" i="25"/>
  <c r="C77" i="25"/>
  <c r="H64" i="25"/>
  <c r="D91" i="25"/>
  <c r="F7" i="25"/>
  <c r="F66" i="25"/>
  <c r="D41" i="25"/>
  <c r="E98" i="25"/>
  <c r="D74" i="25"/>
  <c r="C35" i="25"/>
  <c r="F49" i="25"/>
  <c r="G70" i="25"/>
  <c r="I65" i="25"/>
  <c r="G55" i="25"/>
  <c r="F21" i="25"/>
  <c r="F99" i="25"/>
  <c r="C87" i="25"/>
  <c r="F42" i="25"/>
  <c r="G93" i="25"/>
  <c r="D64" i="25"/>
  <c r="G31" i="25"/>
  <c r="G72" i="25"/>
  <c r="C30" i="25"/>
  <c r="J30" i="25"/>
  <c r="J17" i="25"/>
  <c r="G47" i="25"/>
  <c r="D24" i="25"/>
  <c r="J43" i="25"/>
  <c r="E41" i="25"/>
  <c r="H19" i="25"/>
  <c r="H49" i="25"/>
  <c r="J26" i="25"/>
  <c r="C47" i="25"/>
  <c r="C25" i="25"/>
  <c r="D20" i="25"/>
  <c r="E100" i="25"/>
  <c r="F84" i="25"/>
  <c r="G15" i="25"/>
  <c r="I6" i="25"/>
  <c r="D46" i="25"/>
  <c r="E45" i="25"/>
  <c r="G97" i="25"/>
  <c r="G13" i="25"/>
  <c r="G90" i="25"/>
  <c r="J6" i="25"/>
  <c r="G75" i="25"/>
  <c r="J80" i="25"/>
  <c r="E89" i="25"/>
  <c r="H55" i="25"/>
  <c r="H31" i="25"/>
  <c r="C95" i="25"/>
  <c r="J20" i="25"/>
  <c r="F81" i="25"/>
  <c r="E62" i="25"/>
  <c r="I52" i="25"/>
  <c r="G61" i="25"/>
  <c r="H26" i="25"/>
  <c r="H65" i="25"/>
  <c r="I37" i="25"/>
  <c r="C29" i="25"/>
  <c r="D55" i="25"/>
  <c r="J21" i="25"/>
  <c r="H75" i="25"/>
  <c r="I89" i="25"/>
  <c r="F62" i="25"/>
  <c r="D16" i="25"/>
  <c r="D19" i="25"/>
  <c r="J22" i="25"/>
  <c r="C60" i="25"/>
  <c r="I68" i="25"/>
  <c r="G58" i="25"/>
  <c r="D48" i="25"/>
  <c r="I56" i="25"/>
  <c r="G50" i="25"/>
  <c r="I46" i="25"/>
  <c r="G78" i="25"/>
  <c r="G12" i="25"/>
  <c r="I77" i="25"/>
  <c r="G94" i="25"/>
  <c r="F71" i="25"/>
  <c r="I20" i="25"/>
  <c r="J52" i="25"/>
  <c r="I30" i="25"/>
  <c r="H39" i="25"/>
  <c r="D17" i="25"/>
  <c r="C45" i="25"/>
  <c r="I70" i="25"/>
  <c r="H60" i="25"/>
  <c r="D42" i="25"/>
  <c r="F63" i="25"/>
  <c r="G82" i="25"/>
  <c r="G6" i="25"/>
  <c r="J23" i="25"/>
  <c r="E82" i="25"/>
  <c r="F61" i="25"/>
  <c r="D33" i="25"/>
  <c r="D89" i="25"/>
  <c r="C85" i="25"/>
  <c r="E27" i="25"/>
  <c r="C18" i="25"/>
  <c r="H22" i="25"/>
  <c r="H40" i="25"/>
  <c r="D81" i="25"/>
  <c r="F88" i="25"/>
  <c r="D7" i="25"/>
  <c r="D40" i="25"/>
  <c r="H7" i="25"/>
  <c r="D58" i="25"/>
  <c r="H69" i="25"/>
  <c r="C93" i="25"/>
  <c r="E78" i="25"/>
  <c r="E69" i="25"/>
  <c r="F48" i="25"/>
  <c r="I51" i="25"/>
  <c r="F10" i="25"/>
  <c r="G26" i="25"/>
  <c r="H63" i="25"/>
  <c r="J45" i="25"/>
  <c r="F100" i="25"/>
  <c r="E83" i="25"/>
  <c r="C83" i="25"/>
  <c r="H70" i="25"/>
  <c r="F54" i="25"/>
  <c r="D50" i="25"/>
  <c r="D69" i="25"/>
  <c r="F18" i="25"/>
  <c r="D60" i="25"/>
  <c r="J60" i="25"/>
  <c r="J100" i="25"/>
  <c r="J78" i="25"/>
  <c r="E23" i="25"/>
  <c r="E52" i="25"/>
  <c r="J55" i="25"/>
  <c r="G41" i="25"/>
  <c r="H67" i="25"/>
  <c r="F39" i="25"/>
  <c r="J96" i="25"/>
  <c r="H84" i="25"/>
  <c r="F87" i="25"/>
  <c r="C43" i="25"/>
  <c r="J41" i="25"/>
  <c r="I86" i="25"/>
  <c r="F22" i="25"/>
  <c r="C49" i="25"/>
  <c r="H54" i="25"/>
  <c r="H100" i="25"/>
  <c r="D61" i="25"/>
  <c r="C46" i="25"/>
  <c r="D27" i="25"/>
  <c r="E20" i="25"/>
  <c r="G63" i="25"/>
  <c r="E59" i="25"/>
  <c r="H88" i="25"/>
  <c r="F6" i="25"/>
  <c r="C97" i="25"/>
  <c r="E46" i="25"/>
  <c r="J69" i="25"/>
  <c r="C56" i="25"/>
  <c r="G64" i="25"/>
  <c r="E28" i="25"/>
  <c r="F70" i="25"/>
  <c r="C82" i="25"/>
  <c r="D71" i="25"/>
  <c r="J95" i="25"/>
  <c r="D12" i="25"/>
  <c r="D52" i="25"/>
  <c r="I17" i="25"/>
  <c r="D78" i="25"/>
  <c r="J8" i="25"/>
  <c r="I44" i="25"/>
  <c r="G100" i="25"/>
  <c r="G84" i="25"/>
  <c r="E10" i="25"/>
  <c r="C55" i="25"/>
  <c r="F77" i="25"/>
  <c r="F51" i="25"/>
  <c r="D80" i="25"/>
  <c r="C100" i="25"/>
  <c r="J18" i="25"/>
  <c r="C9" i="25"/>
  <c r="F95" i="25"/>
  <c r="C52" i="25"/>
  <c r="F80" i="25"/>
  <c r="F68" i="25"/>
  <c r="C13" i="25"/>
  <c r="E11" i="25"/>
  <c r="D83" i="25"/>
  <c r="C28" i="25"/>
  <c r="C10" i="25"/>
  <c r="E39" i="25"/>
  <c r="I83" i="25"/>
  <c r="G45" i="25"/>
  <c r="E49" i="25"/>
  <c r="D53" i="25"/>
  <c r="J61" i="25"/>
  <c r="D100" i="25"/>
  <c r="J65" i="25"/>
  <c r="J58" i="25"/>
  <c r="C66" i="25"/>
  <c r="I87" i="25"/>
  <c r="J83" i="25"/>
  <c r="F43" i="25"/>
  <c r="I45" i="25"/>
  <c r="J42" i="25"/>
  <c r="J10" i="25"/>
  <c r="H6" i="25"/>
  <c r="H53" i="25"/>
  <c r="H81" i="25"/>
  <c r="F30" i="25"/>
  <c r="G33" i="25"/>
  <c r="F58" i="25"/>
  <c r="I8" i="25"/>
  <c r="G62" i="25"/>
  <c r="H89" i="25"/>
  <c r="G23" i="25"/>
  <c r="D45" i="25"/>
  <c r="E95" i="25"/>
  <c r="D11" i="25"/>
  <c r="H85" i="25"/>
  <c r="H18" i="25"/>
  <c r="D44" i="25"/>
  <c r="I31" i="25"/>
  <c r="C69" i="25"/>
  <c r="F44" i="25"/>
  <c r="I15" i="25"/>
  <c r="D54" i="25"/>
  <c r="J97" i="25"/>
  <c r="I64" i="25"/>
  <c r="I12" i="25"/>
  <c r="E44" i="25"/>
  <c r="J82" i="25"/>
  <c r="H10" i="25"/>
  <c r="F60" i="25"/>
  <c r="I9" i="25"/>
  <c r="G54" i="25"/>
  <c r="E32" i="25"/>
  <c r="E90" i="25"/>
  <c r="F9" i="25"/>
  <c r="I41" i="25"/>
  <c r="I62" i="25"/>
  <c r="I98" i="25"/>
  <c r="E8" i="25"/>
  <c r="C31" i="25"/>
  <c r="F96" i="25"/>
  <c r="E34" i="25"/>
  <c r="E57" i="25"/>
  <c r="C21" i="25"/>
  <c r="H14" i="25"/>
  <c r="F11" i="25"/>
  <c r="D31" i="25"/>
  <c r="F25" i="25"/>
  <c r="I23" i="25"/>
  <c r="I40" i="25"/>
  <c r="I11" i="25"/>
  <c r="E92" i="25"/>
  <c r="H41" i="25"/>
  <c r="I36" i="25"/>
  <c r="H90" i="25"/>
  <c r="E25" i="25"/>
  <c r="F56" i="25"/>
  <c r="H56" i="25"/>
  <c r="G95" i="25"/>
  <c r="E6" i="25"/>
  <c r="H57" i="25"/>
  <c r="H11" i="25"/>
  <c r="E18" i="25"/>
  <c r="D13" i="25"/>
  <c r="E22" i="25"/>
  <c r="J75" i="25"/>
  <c r="I18" i="25"/>
  <c r="F26" i="25"/>
  <c r="C86" i="25"/>
  <c r="C24" i="25"/>
  <c r="I49" i="25"/>
  <c r="F31" i="25"/>
  <c r="F47" i="25"/>
  <c r="I97" i="25"/>
  <c r="J14" i="25"/>
  <c r="H73" i="25"/>
  <c r="G16" i="25"/>
  <c r="E53" i="25"/>
  <c r="J16" i="25"/>
  <c r="E17" i="25"/>
  <c r="I63" i="25"/>
  <c r="J91" i="25"/>
  <c r="E58" i="25"/>
  <c r="C75" i="25"/>
  <c r="E9" i="25"/>
  <c r="C22" i="25"/>
  <c r="H46" i="25"/>
  <c r="I61" i="25"/>
  <c r="F20" i="25"/>
  <c r="I60" i="25"/>
  <c r="J13" i="25"/>
  <c r="H43" i="25"/>
  <c r="H80" i="25"/>
  <c r="F65" i="25"/>
  <c r="E75" i="25"/>
  <c r="C80" i="25"/>
  <c r="F89" i="25"/>
  <c r="H24" i="25"/>
  <c r="G11" i="25"/>
  <c r="D65" i="25"/>
  <c r="G88" i="25"/>
  <c r="E67" i="25"/>
  <c r="I53" i="25"/>
  <c r="H62" i="25"/>
  <c r="I71" i="25"/>
  <c r="J77" i="25"/>
  <c r="G24" i="25"/>
  <c r="E99" i="25"/>
  <c r="F46" i="25"/>
  <c r="C16" i="25"/>
  <c r="G57" i="25"/>
  <c r="I75" i="25"/>
  <c r="D15" i="25"/>
  <c r="I66" i="25"/>
  <c r="D95" i="25"/>
  <c r="G18" i="25"/>
  <c r="C61" i="25"/>
  <c r="I58" i="25"/>
  <c r="J28" i="25"/>
  <c r="J33" i="25"/>
  <c r="G71" i="25"/>
  <c r="D26" i="25"/>
  <c r="G14" i="25"/>
  <c r="D35" i="25"/>
  <c r="H44" i="25"/>
  <c r="E31" i="25"/>
  <c r="D97" i="25"/>
  <c r="G46" i="25"/>
  <c r="H99" i="25"/>
  <c r="C23" i="25"/>
  <c r="I99" i="25"/>
  <c r="J68" i="25"/>
  <c r="F34" i="25"/>
  <c r="J76" i="25"/>
  <c r="H23" i="25"/>
  <c r="I32" i="25"/>
  <c r="H47" i="25"/>
  <c r="J87" i="25"/>
  <c r="I29" i="25"/>
  <c r="G96" i="25"/>
  <c r="H82" i="25"/>
  <c r="G89" i="25"/>
  <c r="D21" i="25"/>
  <c r="J66" i="25"/>
  <c r="H97" i="25"/>
  <c r="F24" i="25"/>
  <c r="F38" i="25"/>
  <c r="G29" i="25"/>
  <c r="I13" i="25"/>
  <c r="E81" i="25"/>
  <c r="E70" i="25"/>
  <c r="G60" i="25"/>
  <c r="H76" i="25"/>
  <c r="G91" i="25"/>
  <c r="E64" i="25"/>
  <c r="D93" i="25"/>
  <c r="C38" i="25"/>
  <c r="C94" i="25"/>
  <c r="E94" i="25"/>
  <c r="E50" i="25"/>
  <c r="J84" i="25"/>
  <c r="D51" i="25"/>
  <c r="H66" i="25"/>
  <c r="C64" i="25"/>
  <c r="D92" i="25"/>
  <c r="I27" i="25"/>
  <c r="I25" i="25"/>
  <c r="G37" i="25"/>
  <c r="I67" i="25"/>
  <c r="C36" i="25"/>
  <c r="F91" i="25"/>
  <c r="J59" i="25"/>
  <c r="F12" i="25"/>
  <c r="D73" i="25"/>
  <c r="H48" i="25"/>
  <c r="G44" i="25"/>
  <c r="G69" i="25"/>
  <c r="E88" i="25"/>
  <c r="E56" i="25"/>
  <c r="J51" i="25"/>
  <c r="D14" i="25"/>
  <c r="I79" i="25"/>
  <c r="E48" i="25"/>
  <c r="H78" i="25"/>
  <c r="J31" i="25"/>
  <c r="G40" i="25"/>
  <c r="C62" i="25"/>
  <c r="J63" i="25"/>
  <c r="F64" i="25"/>
  <c r="I19" i="25"/>
  <c r="D6" i="25"/>
  <c r="I38" i="25"/>
  <c r="E65" i="25"/>
  <c r="J99" i="25"/>
  <c r="G67" i="25"/>
  <c r="H51" i="25"/>
  <c r="H37" i="25"/>
  <c r="C27" i="25"/>
  <c r="G76" i="25"/>
  <c r="E84" i="25"/>
  <c r="J12" i="25"/>
  <c r="C71" i="25"/>
  <c r="G42" i="25"/>
  <c r="I73" i="25"/>
  <c r="D57" i="25"/>
  <c r="J46" i="25"/>
  <c r="F98" i="25"/>
  <c r="H92" i="25"/>
  <c r="D86" i="25"/>
  <c r="C90" i="25"/>
  <c r="H30" i="25"/>
  <c r="H93" i="25"/>
  <c r="C50" i="25"/>
  <c r="E86" i="25"/>
  <c r="J53" i="25"/>
  <c r="H38" i="25"/>
  <c r="G85" i="25"/>
  <c r="F14" i="25"/>
  <c r="E96" i="25"/>
  <c r="C8" i="25"/>
  <c r="F15" i="25"/>
  <c r="G48" i="25"/>
  <c r="E16" i="25"/>
  <c r="I57" i="25"/>
  <c r="F35" i="25"/>
  <c r="J48" i="25"/>
  <c r="F53" i="25"/>
  <c r="C78" i="25"/>
  <c r="G74" i="25"/>
  <c r="C33" i="25"/>
  <c r="C34" i="25"/>
  <c r="I16" i="25"/>
  <c r="E63" i="25"/>
  <c r="E79" i="25"/>
  <c r="F72" i="25"/>
  <c r="C40" i="25"/>
  <c r="I72" i="25"/>
  <c r="C48" i="25"/>
  <c r="H96" i="25"/>
  <c r="J19" i="25"/>
  <c r="D98" i="25"/>
  <c r="D85" i="25"/>
  <c r="F29" i="25"/>
  <c r="F40" i="25"/>
  <c r="E14" i="25"/>
  <c r="H42" i="25"/>
  <c r="C53" i="25"/>
  <c r="E93" i="25"/>
  <c r="H20" i="25"/>
  <c r="I88" i="25"/>
  <c r="C37" i="25"/>
  <c r="C54" i="25"/>
  <c r="E36" i="25"/>
  <c r="G73" i="25"/>
  <c r="J35" i="25"/>
  <c r="C42" i="25"/>
  <c r="C41" i="25"/>
  <c r="C76" i="25"/>
  <c r="D79" i="25"/>
  <c r="F16" i="25"/>
  <c r="J70" i="25"/>
  <c r="I78" i="25"/>
  <c r="C32" i="25"/>
  <c r="C96" i="25"/>
  <c r="J94" i="25"/>
  <c r="F52" i="25"/>
  <c r="G8" i="25"/>
  <c r="D90" i="25"/>
  <c r="J90" i="25"/>
  <c r="G83" i="25"/>
  <c r="H52" i="25"/>
  <c r="E21" i="25"/>
  <c r="H27" i="25"/>
  <c r="G35" i="25"/>
  <c r="I10" i="25"/>
  <c r="C73" i="25"/>
  <c r="F36" i="25"/>
  <c r="H33" i="25"/>
  <c r="D72" i="25"/>
  <c r="G99" i="25"/>
  <c r="C79" i="25"/>
  <c r="J50" i="25"/>
  <c r="E74" i="25"/>
  <c r="C67" i="25"/>
  <c r="C15" i="25"/>
  <c r="J49" i="25"/>
  <c r="E97" i="25"/>
  <c r="G20" i="25"/>
  <c r="J79" i="25"/>
  <c r="D99" i="25"/>
  <c r="J74" i="25"/>
  <c r="F83" i="25"/>
  <c r="D39" i="25"/>
  <c r="E76" i="25"/>
  <c r="F17" i="25"/>
  <c r="F23" i="25"/>
  <c r="I76" i="25"/>
  <c r="H9" i="25"/>
  <c r="C6" i="25"/>
  <c r="C98" i="25"/>
  <c r="J85" i="25"/>
  <c r="J64" i="25"/>
  <c r="H94" i="25"/>
  <c r="J2" i="25" l="1"/>
  <c r="G11" i="11"/>
</calcChain>
</file>

<file path=xl/sharedStrings.xml><?xml version="1.0" encoding="utf-8"?>
<sst xmlns="http://schemas.openxmlformats.org/spreadsheetml/2006/main" count="380" uniqueCount="247">
  <si>
    <t>기초의학</t>
    <phoneticPr fontId="1" type="noConversion"/>
  </si>
  <si>
    <t>임상의학</t>
    <phoneticPr fontId="1" type="noConversion"/>
  </si>
  <si>
    <t>국내외</t>
    <phoneticPr fontId="1" type="noConversion"/>
  </si>
  <si>
    <t>역할</t>
    <phoneticPr fontId="1" type="noConversion"/>
  </si>
  <si>
    <t>원저</t>
    <phoneticPr fontId="1" type="noConversion"/>
  </si>
  <si>
    <t>종설</t>
    <phoneticPr fontId="1" type="noConversion"/>
  </si>
  <si>
    <t>증례</t>
    <phoneticPr fontId="1" type="noConversion"/>
  </si>
  <si>
    <t>국내</t>
    <phoneticPr fontId="1" type="noConversion"/>
  </si>
  <si>
    <t>국외</t>
    <phoneticPr fontId="1" type="noConversion"/>
  </si>
  <si>
    <t>한국학술진흥재단 등재 학술지</t>
  </si>
  <si>
    <t>한국학술진흥재단 등재 후보 학술지</t>
  </si>
  <si>
    <t>SCI(Science Citation Index)</t>
  </si>
  <si>
    <t>주저자</t>
    <phoneticPr fontId="1" type="noConversion"/>
  </si>
  <si>
    <t>교신저자</t>
    <phoneticPr fontId="1" type="noConversion"/>
  </si>
  <si>
    <t>공동저자</t>
    <phoneticPr fontId="1" type="noConversion"/>
  </si>
  <si>
    <t>학술지등급명</t>
    <phoneticPr fontId="1" type="noConversion"/>
  </si>
  <si>
    <t>해외우수학술지등재명</t>
    <phoneticPr fontId="1" type="noConversion"/>
  </si>
  <si>
    <t>KCI등재명</t>
    <phoneticPr fontId="1" type="noConversion"/>
  </si>
  <si>
    <t>국제전문학술지(SCI급)</t>
  </si>
  <si>
    <t>국내전문학술지(KCI급)</t>
  </si>
  <si>
    <t>등재(후보)</t>
  </si>
  <si>
    <t>등재</t>
    <phoneticPr fontId="1" type="noConversion"/>
  </si>
  <si>
    <t>참여구분</t>
    <phoneticPr fontId="1" type="noConversion"/>
  </si>
  <si>
    <t>공동(참여)</t>
    <phoneticPr fontId="1" type="noConversion"/>
  </si>
  <si>
    <t>공동(제1)</t>
    <phoneticPr fontId="1" type="noConversion"/>
  </si>
  <si>
    <t>공동(교신)</t>
    <phoneticPr fontId="1" type="noConversion"/>
  </si>
  <si>
    <t>단독</t>
    <phoneticPr fontId="1" type="noConversion"/>
  </si>
  <si>
    <t/>
  </si>
  <si>
    <t>KoreaMed</t>
  </si>
  <si>
    <t>Index Medicus</t>
  </si>
  <si>
    <t>SCIE(Science Citation Index Expanded)</t>
  </si>
  <si>
    <t>SSCI(Social Sciences Citation Index)</t>
  </si>
  <si>
    <t>SCOPUS 학술지</t>
  </si>
  <si>
    <t>기타(국내)</t>
    <phoneticPr fontId="1" type="noConversion"/>
  </si>
  <si>
    <t>기타(국제)</t>
    <phoneticPr fontId="1" type="noConversion"/>
  </si>
  <si>
    <t>국내일반학술지(정기발행학술지)</t>
  </si>
  <si>
    <t>국제일반학술지</t>
  </si>
  <si>
    <t>기타학술지(비정기 발행학술지)</t>
  </si>
  <si>
    <t>국내</t>
    <phoneticPr fontId="1" type="noConversion"/>
  </si>
  <si>
    <t>국외</t>
    <phoneticPr fontId="1" type="noConversion"/>
  </si>
  <si>
    <t>단신</t>
    <phoneticPr fontId="1" type="noConversion"/>
  </si>
  <si>
    <t>논평</t>
    <phoneticPr fontId="1" type="noConversion"/>
  </si>
  <si>
    <t>독자편지</t>
    <phoneticPr fontId="1" type="noConversion"/>
  </si>
  <si>
    <t>유형2</t>
    <phoneticPr fontId="1" type="noConversion"/>
  </si>
  <si>
    <t>Total :</t>
    <phoneticPr fontId="1" type="noConversion"/>
  </si>
  <si>
    <t>저자</t>
    <phoneticPr fontId="1" type="noConversion"/>
  </si>
  <si>
    <t>임용시작일</t>
    <phoneticPr fontId="1" type="noConversion"/>
  </si>
  <si>
    <t>임용종료일</t>
    <phoneticPr fontId="1" type="noConversion"/>
  </si>
  <si>
    <t>현직위</t>
    <phoneticPr fontId="1" type="noConversion"/>
  </si>
  <si>
    <t>성명</t>
    <phoneticPr fontId="1" type="noConversion"/>
  </si>
  <si>
    <t>계열구분</t>
    <phoneticPr fontId="1" type="noConversion"/>
  </si>
  <si>
    <t>연구업적 구분</t>
    <phoneticPr fontId="1" type="noConversion"/>
  </si>
  <si>
    <t>Total</t>
    <phoneticPr fontId="1" type="noConversion"/>
  </si>
  <si>
    <t>논문</t>
    <phoneticPr fontId="1" type="noConversion"/>
  </si>
  <si>
    <t>특허</t>
    <phoneticPr fontId="1" type="noConversion"/>
  </si>
  <si>
    <t>학술회의</t>
    <phoneticPr fontId="1" type="noConversion"/>
  </si>
  <si>
    <t>연구업적 목록</t>
    <phoneticPr fontId="1" type="noConversion"/>
  </si>
  <si>
    <t>Total :</t>
    <phoneticPr fontId="1" type="noConversion"/>
  </si>
  <si>
    <t>저자명</t>
    <phoneticPr fontId="1" type="noConversion"/>
  </si>
  <si>
    <t>학회지명</t>
    <phoneticPr fontId="1" type="noConversion"/>
  </si>
  <si>
    <t>권 : 쪽수</t>
    <phoneticPr fontId="1" type="noConversion"/>
  </si>
  <si>
    <t>발행년월</t>
    <phoneticPr fontId="1" type="noConversion"/>
  </si>
  <si>
    <t>저자수</t>
    <phoneticPr fontId="1" type="noConversion"/>
  </si>
  <si>
    <t>비고</t>
    <phoneticPr fontId="1" type="noConversion"/>
  </si>
  <si>
    <t>년</t>
    <phoneticPr fontId="1" type="noConversion"/>
  </si>
  <si>
    <t>월</t>
    <phoneticPr fontId="1" type="noConversion"/>
  </si>
  <si>
    <t>계열구분</t>
    <phoneticPr fontId="1" type="noConversion"/>
  </si>
  <si>
    <t>유형1</t>
    <phoneticPr fontId="1" type="noConversion"/>
  </si>
  <si>
    <t>평가
점수</t>
    <phoneticPr fontId="1" type="noConversion"/>
  </si>
  <si>
    <r>
      <t xml:space="preserve">유형2
</t>
    </r>
    <r>
      <rPr>
        <sz val="8"/>
        <color theme="4"/>
        <rFont val="맑은 고딕"/>
        <family val="3"/>
        <charset val="129"/>
        <scheme val="minor"/>
      </rPr>
      <t>단신
논평
독자편지</t>
    </r>
    <phoneticPr fontId="1" type="noConversion"/>
  </si>
  <si>
    <t>학술지종류</t>
    <phoneticPr fontId="1" type="noConversion"/>
  </si>
  <si>
    <t>논문명</t>
    <phoneticPr fontId="1" type="noConversion"/>
  </si>
  <si>
    <t>no.</t>
    <phoneticPr fontId="1" type="noConversion"/>
  </si>
  <si>
    <t>교수</t>
    <phoneticPr fontId="1" type="noConversion"/>
  </si>
  <si>
    <t>현직위</t>
    <phoneticPr fontId="1" type="noConversion"/>
  </si>
  <si>
    <t>신규</t>
    <phoneticPr fontId="1" type="noConversion"/>
  </si>
  <si>
    <t>전임강사</t>
    <phoneticPr fontId="1" type="noConversion"/>
  </si>
  <si>
    <t>조교수</t>
    <phoneticPr fontId="1" type="noConversion"/>
  </si>
  <si>
    <t>부교수</t>
    <phoneticPr fontId="1" type="noConversion"/>
  </si>
  <si>
    <t>연구업적구분</t>
    <phoneticPr fontId="1" type="noConversion"/>
  </si>
  <si>
    <t>승진</t>
    <phoneticPr fontId="1" type="noConversion"/>
  </si>
  <si>
    <t>재임용</t>
    <phoneticPr fontId="1" type="noConversion"/>
  </si>
  <si>
    <t>신규보완</t>
    <phoneticPr fontId="1" type="noConversion"/>
  </si>
  <si>
    <t>저서명</t>
    <phoneticPr fontId="1" type="noConversion"/>
  </si>
  <si>
    <t>출판사명</t>
    <phoneticPr fontId="1" type="noConversion"/>
  </si>
  <si>
    <t>저술</t>
    <phoneticPr fontId="1" type="noConversion"/>
  </si>
  <si>
    <t>국내저서</t>
    <phoneticPr fontId="1" type="noConversion"/>
  </si>
  <si>
    <t>편역서</t>
    <phoneticPr fontId="1" type="noConversion"/>
  </si>
  <si>
    <t>개정판</t>
    <phoneticPr fontId="1" type="noConversion"/>
  </si>
  <si>
    <t>등급</t>
    <phoneticPr fontId="1" type="noConversion"/>
  </si>
  <si>
    <t>평점</t>
    <phoneticPr fontId="1" type="noConversion"/>
  </si>
  <si>
    <t>특허</t>
    <phoneticPr fontId="1" type="noConversion"/>
  </si>
  <si>
    <t>학술회의</t>
    <phoneticPr fontId="1" type="noConversion"/>
  </si>
  <si>
    <t>국제학회 학술논문 발표 구연</t>
    <phoneticPr fontId="1" type="noConversion"/>
  </si>
  <si>
    <t>국제학회 학술논문 발표 Poster</t>
    <phoneticPr fontId="1" type="noConversion"/>
  </si>
  <si>
    <t>1000만원 미만</t>
    <phoneticPr fontId="1" type="noConversion"/>
  </si>
  <si>
    <t>1000만원 이상 - 2000만원 미만</t>
    <phoneticPr fontId="1" type="noConversion"/>
  </si>
  <si>
    <t>2000만원 이상 - 4000만원 미만</t>
    <phoneticPr fontId="1" type="noConversion"/>
  </si>
  <si>
    <t>4000만원 이상 - 5000만원 미만</t>
    <phoneticPr fontId="1" type="noConversion"/>
  </si>
  <si>
    <t>5000만원 이상</t>
    <phoneticPr fontId="1" type="noConversion"/>
  </si>
  <si>
    <t>구분</t>
    <phoneticPr fontId="1" type="noConversion"/>
  </si>
  <si>
    <t>1인 연구</t>
    <phoneticPr fontId="1" type="noConversion"/>
  </si>
  <si>
    <t>2인 공동연구</t>
    <phoneticPr fontId="1" type="noConversion"/>
  </si>
  <si>
    <t>3인 공동연구</t>
    <phoneticPr fontId="1" type="noConversion"/>
  </si>
  <si>
    <t>4인 이상 공동연구</t>
    <phoneticPr fontId="1" type="noConversion"/>
  </si>
  <si>
    <t>1등급</t>
    <phoneticPr fontId="1" type="noConversion"/>
  </si>
  <si>
    <t>2등급이하</t>
    <phoneticPr fontId="1" type="noConversion"/>
  </si>
  <si>
    <t>1단독</t>
    <phoneticPr fontId="1" type="noConversion"/>
  </si>
  <si>
    <t>2공동(제1)</t>
    <phoneticPr fontId="1" type="noConversion"/>
  </si>
  <si>
    <t>2공동(교신)</t>
    <phoneticPr fontId="1" type="noConversion"/>
  </si>
  <si>
    <t>2공동(참여)</t>
    <phoneticPr fontId="1" type="noConversion"/>
  </si>
  <si>
    <t>3공동(제1)</t>
    <phoneticPr fontId="1" type="noConversion"/>
  </si>
  <si>
    <t>3공동(교신)</t>
    <phoneticPr fontId="1" type="noConversion"/>
  </si>
  <si>
    <t>3공동(참여)</t>
    <phoneticPr fontId="1" type="noConversion"/>
  </si>
  <si>
    <t>4공동(제1)</t>
    <phoneticPr fontId="1" type="noConversion"/>
  </si>
  <si>
    <t>4공동(교신)</t>
    <phoneticPr fontId="1" type="noConversion"/>
  </si>
  <si>
    <t>4공동(참여)</t>
    <phoneticPr fontId="1" type="noConversion"/>
  </si>
  <si>
    <t>저자수&amp;참여구분</t>
    <phoneticPr fontId="1" type="noConversion"/>
  </si>
  <si>
    <t>학술지등급</t>
    <phoneticPr fontId="1" type="noConversion"/>
  </si>
  <si>
    <t>연구자수</t>
    <phoneticPr fontId="1" type="noConversion"/>
  </si>
  <si>
    <t>인정환산</t>
    <phoneticPr fontId="1" type="noConversion"/>
  </si>
  <si>
    <t>1등급 OR
2등급이하</t>
    <phoneticPr fontId="1" type="noConversion"/>
  </si>
  <si>
    <t>유형1</t>
    <phoneticPr fontId="1" type="noConversion"/>
  </si>
  <si>
    <t>유형2</t>
    <phoneticPr fontId="1" type="noConversion"/>
  </si>
  <si>
    <t>평점</t>
    <phoneticPr fontId="1" type="noConversion"/>
  </si>
  <si>
    <t>국외저서</t>
    <phoneticPr fontId="1" type="noConversion"/>
  </si>
  <si>
    <t>외부연구비</t>
    <phoneticPr fontId="1" type="noConversion"/>
  </si>
  <si>
    <t>error</t>
    <phoneticPr fontId="1" type="noConversion"/>
  </si>
  <si>
    <r>
      <t xml:space="preserve">저술종류
</t>
    </r>
    <r>
      <rPr>
        <sz val="8"/>
        <color theme="4"/>
        <rFont val="맑은 고딕"/>
        <family val="3"/>
        <charset val="129"/>
        <scheme val="minor"/>
      </rPr>
      <t>국외저서
국내저서
편역서
개정판</t>
    </r>
    <phoneticPr fontId="1" type="noConversion"/>
  </si>
  <si>
    <t>저술평점</t>
    <phoneticPr fontId="1" type="noConversion"/>
  </si>
  <si>
    <t>※ 전문서적만을 인정하며 일반인이나 환자를 대상으로 한 출판물은 전문서적에서 제외합니다.</t>
    <phoneticPr fontId="1" type="noConversion"/>
  </si>
  <si>
    <t>특허</t>
    <phoneticPr fontId="1" type="noConversion"/>
  </si>
  <si>
    <t>발명의 명칭</t>
    <phoneticPr fontId="1" type="noConversion"/>
  </si>
  <si>
    <t>등록자</t>
    <phoneticPr fontId="1" type="noConversion"/>
  </si>
  <si>
    <t>등록번호</t>
    <phoneticPr fontId="1" type="noConversion"/>
  </si>
  <si>
    <t>특허등록</t>
    <phoneticPr fontId="1" type="noConversion"/>
  </si>
  <si>
    <t>등록
자수</t>
    <phoneticPr fontId="1" type="noConversion"/>
  </si>
  <si>
    <r>
      <t xml:space="preserve">특허종류
</t>
    </r>
    <r>
      <rPr>
        <sz val="8"/>
        <color theme="4"/>
        <rFont val="맑은 고딕"/>
        <family val="3"/>
        <charset val="129"/>
        <scheme val="minor"/>
      </rPr>
      <t>국제특허
국내특허</t>
    </r>
    <phoneticPr fontId="1" type="noConversion"/>
  </si>
  <si>
    <t>특허평점</t>
    <phoneticPr fontId="1" type="noConversion"/>
  </si>
  <si>
    <t>국제</t>
    <phoneticPr fontId="1" type="noConversion"/>
  </si>
  <si>
    <t>국내</t>
    <phoneticPr fontId="1" type="noConversion"/>
  </si>
  <si>
    <t>특허인정환산</t>
    <phoneticPr fontId="1" type="noConversion"/>
  </si>
  <si>
    <t>국제,국내</t>
    <phoneticPr fontId="1" type="noConversion"/>
  </si>
  <si>
    <r>
      <t xml:space="preserve">참여
구분
</t>
    </r>
    <r>
      <rPr>
        <sz val="8"/>
        <color theme="4"/>
        <rFont val="맑은 고딕"/>
        <family val="3"/>
        <charset val="129"/>
        <scheme val="minor"/>
      </rPr>
      <t>단독
제1
교신
공동</t>
    </r>
    <phoneticPr fontId="1" type="noConversion"/>
  </si>
  <si>
    <t>0.4/(n-2)</t>
    <phoneticPr fontId="1" type="noConversion"/>
  </si>
  <si>
    <t>학술회의 관련</t>
    <phoneticPr fontId="1" type="noConversion"/>
  </si>
  <si>
    <t>학술회의명</t>
    <phoneticPr fontId="1" type="noConversion"/>
  </si>
  <si>
    <t>시작일
yyyy-mm-dd</t>
    <phoneticPr fontId="1" type="noConversion"/>
  </si>
  <si>
    <t>기간</t>
    <phoneticPr fontId="1" type="noConversion"/>
  </si>
  <si>
    <t>종료일
yyyy-mm-dd</t>
    <phoneticPr fontId="1" type="noConversion"/>
  </si>
  <si>
    <t>국제학회 주관 학술상 수상</t>
    <phoneticPr fontId="1" type="noConversion"/>
  </si>
  <si>
    <t>전국규모 국내학회 주관 학술상 수상</t>
    <phoneticPr fontId="1" type="noConversion"/>
  </si>
  <si>
    <t>학술회의
평점</t>
    <phoneticPr fontId="1" type="noConversion"/>
  </si>
  <si>
    <t>공동</t>
    <phoneticPr fontId="1" type="noConversion"/>
  </si>
  <si>
    <t>책임</t>
    <phoneticPr fontId="1" type="noConversion"/>
  </si>
  <si>
    <t>error</t>
    <phoneticPr fontId="1" type="noConversion"/>
  </si>
  <si>
    <t>외부연구비 수혜</t>
    <phoneticPr fontId="1" type="noConversion"/>
  </si>
  <si>
    <t>외부연구의 명칭</t>
    <phoneticPr fontId="1" type="noConversion"/>
  </si>
  <si>
    <t>연구원 명</t>
    <phoneticPr fontId="1" type="noConversion"/>
  </si>
  <si>
    <t>외부연구비
수혜기관</t>
    <phoneticPr fontId="1" type="noConversion"/>
  </si>
  <si>
    <t>수혜년월</t>
    <phoneticPr fontId="1" type="noConversion"/>
  </si>
  <si>
    <t>연구
원수</t>
    <phoneticPr fontId="1" type="noConversion"/>
  </si>
  <si>
    <r>
      <t xml:space="preserve">연구
유형
</t>
    </r>
    <r>
      <rPr>
        <sz val="8"/>
        <color theme="4"/>
        <rFont val="맑은 고딕"/>
        <family val="3"/>
        <charset val="129"/>
        <scheme val="minor"/>
      </rPr>
      <t>공동
책임</t>
    </r>
    <phoneticPr fontId="1" type="noConversion"/>
  </si>
  <si>
    <r>
      <t xml:space="preserve">외부연구비 수혜금액
</t>
    </r>
    <r>
      <rPr>
        <sz val="8"/>
        <color theme="4"/>
        <rFont val="맑은 고딕"/>
        <family val="3"/>
        <charset val="129"/>
        <scheme val="minor"/>
      </rPr>
      <t>1000만원 미만
1000만원 이상 - 4000만원 미만
2000만원 이상 - 4000만원 미만
4000만원 이상 - 5000만원 미만
5000만원 이상</t>
    </r>
    <phoneticPr fontId="1" type="noConversion"/>
  </si>
  <si>
    <t>외부연구비연구원</t>
    <phoneticPr fontId="1" type="noConversion"/>
  </si>
  <si>
    <t>외부연구비인정환산</t>
    <phoneticPr fontId="1" type="noConversion"/>
  </si>
  <si>
    <t>연구원수
&gt;3</t>
    <phoneticPr fontId="1" type="noConversion"/>
  </si>
  <si>
    <t>연구유형</t>
    <phoneticPr fontId="1" type="noConversion"/>
  </si>
  <si>
    <t>외부연구비</t>
    <phoneticPr fontId="1" type="noConversion"/>
  </si>
  <si>
    <t>논문업적과 동일한 경우 중복하여 인정하지 않습니다.</t>
    <phoneticPr fontId="1" type="noConversion"/>
  </si>
  <si>
    <t>(모든 연구실적은 승진소요기간 내의 것으로 합니다.)</t>
    <phoneticPr fontId="1" type="noConversion"/>
  </si>
  <si>
    <t>외부연구비</t>
    <phoneticPr fontId="1" type="noConversion"/>
  </si>
  <si>
    <r>
      <t xml:space="preserve">유형1
</t>
    </r>
    <r>
      <rPr>
        <sz val="8"/>
        <color theme="4"/>
        <rFont val="맑은 고딕"/>
        <family val="3"/>
        <charset val="129"/>
        <scheme val="minor"/>
      </rPr>
      <t>원저
종설
증례</t>
    </r>
    <phoneticPr fontId="1" type="noConversion"/>
  </si>
  <si>
    <t>항목</t>
    <phoneticPr fontId="1" type="noConversion"/>
  </si>
  <si>
    <t>번호</t>
    <phoneticPr fontId="1" type="noConversion"/>
  </si>
  <si>
    <t>제  목  명</t>
    <phoneticPr fontId="1" type="noConversion"/>
  </si>
  <si>
    <t>학회지명(발행연도)</t>
    <phoneticPr fontId="1" type="noConversion"/>
  </si>
  <si>
    <t>인정
환산율</t>
    <phoneticPr fontId="1" type="noConversion"/>
  </si>
  <si>
    <t>해당
평점</t>
    <phoneticPr fontId="1" type="noConversion"/>
  </si>
  <si>
    <t>저자</t>
    <phoneticPr fontId="1" type="noConversion"/>
  </si>
  <si>
    <t>목록번호</t>
    <phoneticPr fontId="1" type="noConversion"/>
  </si>
  <si>
    <t>학회지명
(발행연도)</t>
    <phoneticPr fontId="1" type="noConversion"/>
  </si>
  <si>
    <t>학술지-komsis</t>
    <phoneticPr fontId="1" type="noConversion"/>
  </si>
  <si>
    <t>학술지</t>
    <phoneticPr fontId="1" type="noConversion"/>
  </si>
  <si>
    <t>실적물 연번</t>
    <phoneticPr fontId="1" type="noConversion"/>
  </si>
  <si>
    <t>업적목록</t>
    <phoneticPr fontId="1" type="noConversion"/>
  </si>
  <si>
    <t>의학교육 및 인문사회의학</t>
    <phoneticPr fontId="1" type="noConversion"/>
  </si>
  <si>
    <t>연구</t>
    <phoneticPr fontId="1" type="noConversion"/>
  </si>
  <si>
    <t>A&amp;HCI(Arts &amp; Humanities Citation Index)</t>
    <phoneticPr fontId="1" type="noConversion"/>
  </si>
  <si>
    <t>A&amp;HCI(Arts &amp; Humanities Citation Index)</t>
    <phoneticPr fontId="1" type="noConversion"/>
  </si>
  <si>
    <t>PubMed</t>
    <phoneticPr fontId="1" type="noConversion"/>
  </si>
  <si>
    <t>전국규모 국내학회 학술논문 구연 발표</t>
    <phoneticPr fontId="1" type="noConversion"/>
  </si>
  <si>
    <r>
      <t xml:space="preserve">학술회의 구분
</t>
    </r>
    <r>
      <rPr>
        <sz val="8"/>
        <color theme="4"/>
        <rFont val="맑은 고딕"/>
        <family val="3"/>
        <charset val="129"/>
        <scheme val="minor"/>
      </rPr>
      <t>국제학회 주관 학술상 수상
전국규모 국내학회 주관 학술상 수상
국제학회 학술논문 발표 구연
국제학회 학술논문 발표 Poster
전국규모 국내학회 학술논문 구연 발표</t>
    </r>
    <phoneticPr fontId="1" type="noConversion"/>
  </si>
  <si>
    <t>발표자 1인에한함</t>
    <phoneticPr fontId="1" type="noConversion"/>
  </si>
  <si>
    <t>학위논문</t>
    <phoneticPr fontId="1" type="noConversion"/>
  </si>
  <si>
    <t>저자명</t>
    <phoneticPr fontId="1" type="noConversion"/>
  </si>
  <si>
    <t>학회지명</t>
    <phoneticPr fontId="1" type="noConversion"/>
  </si>
  <si>
    <t>발행년월</t>
    <phoneticPr fontId="1" type="noConversion"/>
  </si>
  <si>
    <t>년</t>
    <phoneticPr fontId="1" type="noConversion"/>
  </si>
  <si>
    <t>학위논문
평점</t>
    <phoneticPr fontId="1" type="noConversion"/>
  </si>
  <si>
    <t>(학위논문)</t>
    <phoneticPr fontId="1" type="noConversion"/>
  </si>
  <si>
    <t>신규임용시</t>
    <phoneticPr fontId="1" type="noConversion"/>
  </si>
  <si>
    <r>
      <t>논문종류</t>
    </r>
    <r>
      <rPr>
        <sz val="8"/>
        <color theme="4"/>
        <rFont val="맑은 고딕"/>
        <family val="3"/>
        <charset val="129"/>
        <scheme val="minor"/>
      </rPr>
      <t xml:space="preserve">
석사학위논문
박사학위논문</t>
    </r>
    <phoneticPr fontId="1" type="noConversion"/>
  </si>
  <si>
    <r>
      <t xml:space="preserve">현직위
임용기간
</t>
    </r>
    <r>
      <rPr>
        <sz val="11"/>
        <color theme="1"/>
        <rFont val="맑은 고딕"/>
        <family val="3"/>
        <charset val="129"/>
        <scheme val="minor"/>
      </rPr>
      <t>yyyy-mm-dd
예) 2011-04-01</t>
    </r>
    <phoneticPr fontId="1" type="noConversion"/>
  </si>
  <si>
    <t>KOREA MED 등재(혹은 후보)지에 게재된 논문</t>
    <phoneticPr fontId="1" type="noConversion"/>
  </si>
  <si>
    <t>유형</t>
    <phoneticPr fontId="1" type="noConversion"/>
  </si>
  <si>
    <t>유형</t>
    <phoneticPr fontId="1" type="noConversion"/>
  </si>
  <si>
    <t>유형</t>
    <phoneticPr fontId="1" type="noConversion"/>
  </si>
  <si>
    <t xml:space="preserve"> </t>
    <phoneticPr fontId="1" type="noConversion"/>
  </si>
  <si>
    <t>국제특허</t>
    <phoneticPr fontId="1" type="noConversion"/>
  </si>
  <si>
    <t>국내특허</t>
    <phoneticPr fontId="1" type="noConversion"/>
  </si>
  <si>
    <t>1천만원 미만</t>
    <phoneticPr fontId="1" type="noConversion"/>
  </si>
  <si>
    <t>1천~2천만원</t>
    <phoneticPr fontId="1" type="noConversion"/>
  </si>
  <si>
    <t>2천~4천만원</t>
    <phoneticPr fontId="1" type="noConversion"/>
  </si>
  <si>
    <t>4천~5천만원</t>
    <phoneticPr fontId="1" type="noConversion"/>
  </si>
  <si>
    <t>5천만원 이상</t>
    <phoneticPr fontId="1" type="noConversion"/>
  </si>
  <si>
    <t>대체업적</t>
    <phoneticPr fontId="1" type="noConversion"/>
  </si>
  <si>
    <t>학위논문</t>
    <phoneticPr fontId="1" type="noConversion"/>
  </si>
  <si>
    <r>
      <t>대체업적</t>
    </r>
    <r>
      <rPr>
        <b/>
        <sz val="14"/>
        <color theme="1"/>
        <rFont val="맑은 고딕"/>
        <family val="3"/>
        <charset val="129"/>
        <scheme val="minor"/>
      </rPr>
      <t xml:space="preserve"> (교육관련 경력 및 업적)</t>
    </r>
    <phoneticPr fontId="1" type="noConversion"/>
  </si>
  <si>
    <t>평가항목</t>
    <phoneticPr fontId="1" type="noConversion"/>
  </si>
  <si>
    <t>내역</t>
    <phoneticPr fontId="1" type="noConversion"/>
  </si>
  <si>
    <t xml:space="preserve"> </t>
    <phoneticPr fontId="1" type="noConversion"/>
  </si>
  <si>
    <t>년도</t>
    <phoneticPr fontId="1" type="noConversion"/>
  </si>
  <si>
    <t>저자 / 저자수</t>
    <phoneticPr fontId="1" type="noConversion"/>
  </si>
  <si>
    <t>해당평점
(등급)</t>
    <phoneticPr fontId="1" type="noConversion"/>
  </si>
  <si>
    <t>저자유형
/ 저자수</t>
    <phoneticPr fontId="1" type="noConversion"/>
  </si>
  <si>
    <t xml:space="preserve"> 연구실적물 심사내역</t>
    <phoneticPr fontId="1" type="noConversion"/>
  </si>
  <si>
    <t>(인증업적 :</t>
    <phoneticPr fontId="1" type="noConversion"/>
  </si>
  <si>
    <t>SCI급 학술지(SCI, SCIE, SSCI, A&amp;HCI)에 게재된 논문</t>
    <phoneticPr fontId="1" type="noConversion"/>
  </si>
  <si>
    <t>1등급 학술지를 제외한 국제학술지, SCOPUS, PubMed 등재지 및 한국연구재단(구,학진)등재(후보)지에 게재된 논문</t>
    <phoneticPr fontId="1" type="noConversion"/>
  </si>
  <si>
    <r>
      <t xml:space="preserve">학술지종류
</t>
    </r>
    <r>
      <rPr>
        <sz val="8"/>
        <color theme="4"/>
        <rFont val="맑은 고딕"/>
        <family val="3"/>
        <charset val="129"/>
        <scheme val="minor"/>
      </rPr>
      <t>1. SSCI급 학술지(SCI(E), SSCI, A&amp;HCI) / 2. 국제, SCOPUS, PubMed 및 한국연구재단등재(후보)지 / 3. KoreaMed 등재(후보)지</t>
    </r>
    <phoneticPr fontId="1" type="noConversion"/>
  </si>
  <si>
    <t>연구실적의 인정환산</t>
    <phoneticPr fontId="1" type="noConversion"/>
  </si>
  <si>
    <t>1등급</t>
    <phoneticPr fontId="1" type="noConversion"/>
  </si>
  <si>
    <t>2등급</t>
    <phoneticPr fontId="1" type="noConversion"/>
  </si>
  <si>
    <t>3등급</t>
    <phoneticPr fontId="1" type="noConversion"/>
  </si>
  <si>
    <t>유형1</t>
    <phoneticPr fontId="1" type="noConversion"/>
  </si>
  <si>
    <t>외부연구비란 정부산하 공공기관, 산학협동기관 등에서 받은 것으로서 정규적인 심사와 공개경쟁과정을 거쳐서 수령된 것만을 인정합니다.</t>
    <phoneticPr fontId="1" type="noConversion"/>
  </si>
  <si>
    <t>원저</t>
    <phoneticPr fontId="1" type="noConversion"/>
  </si>
  <si>
    <t>종설</t>
    <phoneticPr fontId="1" type="noConversion"/>
  </si>
  <si>
    <t>증례</t>
    <phoneticPr fontId="1" type="noConversion"/>
  </si>
  <si>
    <t>등급1</t>
    <phoneticPr fontId="1" type="noConversion"/>
  </si>
  <si>
    <t>등급2</t>
    <phoneticPr fontId="1" type="noConversion"/>
  </si>
  <si>
    <t>등급3</t>
    <phoneticPr fontId="1" type="noConversion"/>
  </si>
  <si>
    <t>논문비율</t>
    <phoneticPr fontId="1" type="noConversion"/>
  </si>
  <si>
    <t>요구점수</t>
    <phoneticPr fontId="1" type="noConversion"/>
  </si>
  <si>
    <t>논문점수</t>
    <phoneticPr fontId="1" type="noConversion"/>
  </si>
  <si>
    <t>논문비율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</si>
</sst>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\ \ \ "/>
    <numFmt numFmtId="177" formatCode="0\ &quot;건&quot;\ \ \ "/>
    <numFmt numFmtId="178" formatCode="General;;"/>
    <numFmt numFmtId="179" formatCode="0.00\ \ \ "/>
    <numFmt numFmtId="180" formatCode="&quot;( &quot;0\ &quot;건 )&quot;\ \ \ "/>
    <numFmt numFmtId="181" formatCode="0.0"/>
    <numFmt numFmtId="182" formatCode="#,##0.00\);;"/>
    <numFmt numFmtId="183" formatCode="0.00\ \ \ ;;"/>
  </numFmts>
  <fonts count="1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8"/>
      <color theme="4"/>
      <name val="맑은 고딕"/>
      <family val="3"/>
      <charset val="129"/>
      <scheme val="minor"/>
    </font>
    <font>
      <sz val="9"/>
      <color theme="1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40">
    <xf numFmtId="0" fontId="0" fillId="0" borderId="0" xfId="0">
      <alignment vertical="center"/>
    </xf>
    <xf numFmtId="0" fontId="0" fillId="2" borderId="1" xfId="0" applyFill="1" applyBorder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49" fontId="0" fillId="2" borderId="1" xfId="0" quotePrefix="1" applyNumberFormat="1" applyFill="1" applyBorder="1" applyProtection="1">
      <alignment vertical="center"/>
      <protection hidden="1"/>
    </xf>
    <xf numFmtId="49" fontId="0" fillId="2" borderId="1" xfId="0" applyNumberFormat="1" applyFill="1" applyBorder="1" applyProtection="1">
      <alignment vertical="center"/>
      <protection hidden="1"/>
    </xf>
    <xf numFmtId="0" fontId="0" fillId="2" borderId="1" xfId="0" applyNumberFormat="1" applyFill="1" applyBorder="1" applyProtection="1">
      <alignment vertical="center"/>
      <protection hidden="1"/>
    </xf>
    <xf numFmtId="0" fontId="0" fillId="2" borderId="6" xfId="0" applyFill="1" applyBorder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ill="1" applyBorder="1" applyProtection="1">
      <alignment vertical="center"/>
      <protection hidden="1"/>
    </xf>
    <xf numFmtId="0" fontId="0" fillId="0" borderId="0" xfId="0" applyFill="1" applyProtection="1">
      <alignment vertical="center"/>
      <protection hidden="1"/>
    </xf>
    <xf numFmtId="0" fontId="0" fillId="2" borderId="6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3" borderId="1" xfId="0" applyFill="1" applyBorder="1" applyProtection="1">
      <alignment vertical="center"/>
      <protection hidden="1"/>
    </xf>
    <xf numFmtId="0" fontId="0" fillId="3" borderId="4" xfId="0" applyFill="1" applyBorder="1" applyProtection="1">
      <alignment vertical="center"/>
      <protection hidden="1"/>
    </xf>
    <xf numFmtId="0" fontId="0" fillId="0" borderId="1" xfId="0" applyBorder="1" applyProtection="1">
      <alignment vertical="center"/>
      <protection hidden="1"/>
    </xf>
    <xf numFmtId="0" fontId="0" fillId="4" borderId="0" xfId="0" applyFill="1" applyProtection="1">
      <alignment vertical="center"/>
      <protection hidden="1"/>
    </xf>
    <xf numFmtId="0" fontId="11" fillId="4" borderId="0" xfId="0" applyFont="1" applyFill="1" applyAlignment="1" applyProtection="1">
      <alignment horizontal="center" vertical="center"/>
      <protection hidden="1"/>
    </xf>
    <xf numFmtId="0" fontId="10" fillId="4" borderId="0" xfId="0" applyFont="1" applyFill="1" applyAlignment="1" applyProtection="1">
      <alignment horizontal="center" vertical="center"/>
      <protection hidden="1"/>
    </xf>
    <xf numFmtId="0" fontId="10" fillId="4" borderId="0" xfId="0" applyFont="1" applyFill="1" applyProtection="1">
      <alignment vertic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vertical="center" wrapText="1"/>
      <protection hidden="1"/>
    </xf>
    <xf numFmtId="178" fontId="3" fillId="0" borderId="1" xfId="0" applyNumberFormat="1" applyFont="1" applyBorder="1" applyAlignment="1" applyProtection="1">
      <alignment horizontal="center" vertical="center" wrapText="1"/>
      <protection hidden="1"/>
    </xf>
    <xf numFmtId="178" fontId="3" fillId="0" borderId="1" xfId="0" applyNumberFormat="1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177" fontId="0" fillId="3" borderId="1" xfId="0" applyNumberFormat="1" applyFill="1" applyBorder="1" applyAlignment="1" applyProtection="1">
      <alignment horizontal="right" vertical="center"/>
      <protection hidden="1"/>
    </xf>
    <xf numFmtId="177" fontId="4" fillId="3" borderId="1" xfId="0" applyNumberFormat="1" applyFont="1" applyFill="1" applyBorder="1" applyAlignment="1" applyProtection="1">
      <alignment horizontal="right" vertical="center"/>
      <protection hidden="1"/>
    </xf>
    <xf numFmtId="0" fontId="0" fillId="2" borderId="1" xfId="0" applyFill="1" applyBorder="1" applyAlignment="1" applyProtection="1">
      <alignment horizontal="left" vertical="center" wrapText="1"/>
      <protection hidden="1"/>
    </xf>
    <xf numFmtId="0" fontId="5" fillId="0" borderId="0" xfId="0" applyFont="1" applyFill="1" applyAlignment="1" applyProtection="1">
      <alignment horizontal="centerContinuous" vertical="center"/>
      <protection hidden="1"/>
    </xf>
    <xf numFmtId="0" fontId="7" fillId="0" borderId="0" xfId="0" applyFont="1" applyFill="1" applyAlignment="1" applyProtection="1">
      <alignment horizontal="centerContinuous" vertical="center"/>
      <protection hidden="1"/>
    </xf>
    <xf numFmtId="0" fontId="3" fillId="0" borderId="0" xfId="0" applyFont="1" applyFill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3" fillId="3" borderId="2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3" fillId="0" borderId="5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right" vertical="center"/>
      <protection hidden="1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8" xfId="0" applyFont="1" applyFill="1" applyBorder="1" applyAlignment="1" applyProtection="1">
      <alignment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0" fontId="3" fillId="0" borderId="13" xfId="0" applyFont="1" applyFill="1" applyBorder="1" applyAlignment="1" applyProtection="1">
      <alignment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4" xfId="0" applyFont="1" applyFill="1" applyBorder="1" applyAlignment="1" applyProtection="1">
      <alignment vertical="center" wrapText="1"/>
      <protection locked="0"/>
    </xf>
    <xf numFmtId="14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0" xfId="0" applyFill="1">
      <alignment vertical="center"/>
    </xf>
    <xf numFmtId="2" fontId="3" fillId="5" borderId="6" xfId="0" applyNumberFormat="1" applyFont="1" applyFill="1" applyBorder="1" applyAlignment="1" applyProtection="1">
      <alignment vertical="center" wrapText="1"/>
      <protection hidden="1"/>
    </xf>
    <xf numFmtId="179" fontId="0" fillId="3" borderId="1" xfId="0" applyNumberFormat="1" applyFill="1" applyBorder="1" applyAlignment="1" applyProtection="1">
      <alignment horizontal="right" vertical="center"/>
      <protection hidden="1"/>
    </xf>
    <xf numFmtId="179" fontId="4" fillId="3" borderId="1" xfId="0" applyNumberFormat="1" applyFont="1" applyFill="1" applyBorder="1" applyAlignment="1" applyProtection="1">
      <alignment horizontal="right" vertical="center"/>
      <protection hidden="1"/>
    </xf>
    <xf numFmtId="2" fontId="3" fillId="0" borderId="1" xfId="0" applyNumberFormat="1" applyFont="1" applyBorder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3" fillId="3" borderId="2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7" fillId="0" borderId="0" xfId="0" applyFont="1" applyAlignment="1" applyProtection="1">
      <alignment horizontal="centerContinuous" vertical="center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vertical="center" wrapText="1"/>
      <protection locked="0"/>
    </xf>
    <xf numFmtId="0" fontId="0" fillId="6" borderId="1" xfId="0" applyFill="1" applyBorder="1" applyAlignment="1" applyProtection="1">
      <alignment horizontal="center" vertical="center"/>
      <protection hidden="1"/>
    </xf>
    <xf numFmtId="0" fontId="4" fillId="6" borderId="1" xfId="0" applyFont="1" applyFill="1" applyBorder="1" applyAlignment="1" applyProtection="1">
      <alignment horizontal="center" vertical="center"/>
      <protection hidden="1"/>
    </xf>
    <xf numFmtId="180" fontId="0" fillId="6" borderId="1" xfId="0" applyNumberFormat="1" applyFill="1" applyBorder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0" fontId="3" fillId="0" borderId="1" xfId="0" applyNumberFormat="1" applyFont="1" applyBorder="1" applyAlignment="1" applyProtection="1">
      <alignment vertical="center" wrapText="1"/>
      <protection hidden="1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vertical="center" wrapText="1"/>
      <protection locked="0"/>
    </xf>
    <xf numFmtId="2" fontId="3" fillId="0" borderId="0" xfId="0" applyNumberFormat="1" applyFont="1" applyFill="1" applyAlignment="1" applyProtection="1">
      <alignment vertical="center" wrapText="1"/>
      <protection hidden="1"/>
    </xf>
    <xf numFmtId="2" fontId="3" fillId="5" borderId="6" xfId="0" applyNumberFormat="1" applyFont="1" applyFill="1" applyBorder="1" applyAlignment="1" applyProtection="1">
      <alignment vertical="center" wrapText="1"/>
      <protection locked="0"/>
    </xf>
    <xf numFmtId="49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181" fontId="3" fillId="0" borderId="1" xfId="0" applyNumberFormat="1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76" fontId="3" fillId="0" borderId="1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2" fontId="7" fillId="0" borderId="0" xfId="0" applyNumberFormat="1" applyFont="1" applyAlignment="1" applyProtection="1">
      <alignment horizontal="left" vertical="center"/>
      <protection hidden="1"/>
    </xf>
    <xf numFmtId="182" fontId="3" fillId="0" borderId="0" xfId="0" applyNumberFormat="1" applyFont="1" applyAlignment="1" applyProtection="1">
      <alignment horizontal="left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center" vertical="center"/>
      <protection locked="0" hidden="1"/>
    </xf>
    <xf numFmtId="183" fontId="0" fillId="4" borderId="1" xfId="0" applyNumberFormat="1" applyFill="1" applyBorder="1" applyProtection="1">
      <alignment vertical="center"/>
      <protection hidden="1"/>
    </xf>
    <xf numFmtId="10" fontId="0" fillId="4" borderId="1" xfId="0" applyNumberFormat="1" applyFill="1" applyBorder="1" applyProtection="1">
      <alignment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3" borderId="2" xfId="0" applyFill="1" applyBorder="1" applyAlignment="1" applyProtection="1">
      <alignment horizontal="center" vertical="center"/>
      <protection hidden="1"/>
    </xf>
    <xf numFmtId="0" fontId="0" fillId="3" borderId="4" xfId="0" applyFill="1" applyBorder="1" applyAlignment="1" applyProtection="1">
      <alignment horizontal="center" vertical="center"/>
      <protection hidden="1"/>
    </xf>
    <xf numFmtId="0" fontId="0" fillId="3" borderId="3" xfId="0" applyFill="1" applyBorder="1" applyAlignment="1" applyProtection="1">
      <alignment horizontal="center" vertical="center"/>
      <protection hidden="1"/>
    </xf>
    <xf numFmtId="0" fontId="0" fillId="3" borderId="5" xfId="0" applyFill="1" applyBorder="1" applyAlignment="1" applyProtection="1">
      <alignment horizontal="center" vertical="center"/>
      <protection hidden="1"/>
    </xf>
    <xf numFmtId="0" fontId="0" fillId="3" borderId="6" xfId="0" applyFill="1" applyBorder="1" applyAlignment="1" applyProtection="1">
      <alignment horizontal="center" vertical="center"/>
      <protection hidden="1"/>
    </xf>
    <xf numFmtId="0" fontId="0" fillId="3" borderId="20" xfId="0" applyFill="1" applyBorder="1" applyAlignment="1" applyProtection="1">
      <alignment horizontal="center" vertical="center"/>
      <protection hidden="1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6" fillId="4" borderId="0" xfId="0" applyFont="1" applyFill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0" fontId="4" fillId="3" borderId="3" xfId="0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Alignment="1" applyProtection="1">
      <alignment horizontal="left" vertical="center"/>
      <protection hidden="1"/>
    </xf>
    <xf numFmtId="0" fontId="3" fillId="3" borderId="2" xfId="0" applyFont="1" applyFill="1" applyBorder="1" applyAlignment="1" applyProtection="1">
      <alignment horizontal="center" vertical="center" wrapText="1"/>
      <protection hidden="1"/>
    </xf>
    <xf numFmtId="0" fontId="3" fillId="3" borderId="3" xfId="0" applyFont="1" applyFill="1" applyBorder="1" applyAlignment="1" applyProtection="1">
      <alignment horizontal="center" vertical="center" wrapText="1"/>
      <protection hidden="1"/>
    </xf>
    <xf numFmtId="0" fontId="3" fillId="3" borderId="4" xfId="0" applyFont="1" applyFill="1" applyBorder="1" applyAlignment="1" applyProtection="1">
      <alignment horizontal="center" vertical="center" wrapText="1"/>
      <protection hidden="1"/>
    </xf>
    <xf numFmtId="0" fontId="3" fillId="3" borderId="5" xfId="0" applyFont="1" applyFill="1" applyBorder="1" applyAlignment="1" applyProtection="1">
      <alignment horizontal="center" vertical="center" wrapText="1"/>
      <protection hidden="1"/>
    </xf>
    <xf numFmtId="0" fontId="3" fillId="3" borderId="6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 wrapText="1"/>
      <protection hidden="1"/>
    </xf>
    <xf numFmtId="0" fontId="3" fillId="0" borderId="15" xfId="0" applyFont="1" applyFill="1" applyBorder="1" applyAlignment="1" applyProtection="1">
      <alignment horizontal="left" vertical="top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16" xfId="0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horizontal="right"/>
      <protection hidden="1"/>
    </xf>
  </cellXfs>
  <cellStyles count="2">
    <cellStyle name="표준" xfId="0" builtinId="0"/>
    <cellStyle name="표준 2" xfId="1"/>
  </cellStyles>
  <dxfs count="4">
    <dxf>
      <font>
        <color auto="1"/>
      </font>
    </dxf>
    <dxf>
      <font>
        <color theme="0"/>
      </font>
    </dxf>
    <dxf>
      <border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04"/>
  <sheetViews>
    <sheetView topLeftCell="A69" workbookViewId="0">
      <selection activeCell="C80" sqref="C80"/>
    </sheetView>
  </sheetViews>
  <sheetFormatPr defaultColWidth="9" defaultRowHeight="16.5" x14ac:dyDescent="0.3"/>
  <cols>
    <col min="1" max="1" width="38.375" style="2" bestFit="1" customWidth="1"/>
    <col min="2" max="2" width="31.125" style="2" bestFit="1" customWidth="1"/>
    <col min="3" max="3" width="38.375" style="2" bestFit="1" customWidth="1"/>
    <col min="4" max="4" width="12.75" style="2" bestFit="1" customWidth="1"/>
    <col min="5" max="6" width="10.25" style="2" customWidth="1"/>
    <col min="7" max="9" width="10.25" style="2" bestFit="1" customWidth="1"/>
    <col min="10" max="16384" width="9" style="2"/>
  </cols>
  <sheetData>
    <row r="1" spans="1:2" x14ac:dyDescent="0.3">
      <c r="A1" s="114" t="s">
        <v>66</v>
      </c>
      <c r="B1" s="1" t="s">
        <v>0</v>
      </c>
    </row>
    <row r="2" spans="1:2" x14ac:dyDescent="0.3">
      <c r="A2" s="115"/>
      <c r="B2" s="1" t="s">
        <v>1</v>
      </c>
    </row>
    <row r="3" spans="1:2" x14ac:dyDescent="0.3">
      <c r="A3" s="115"/>
      <c r="B3" s="1" t="s">
        <v>186</v>
      </c>
    </row>
    <row r="4" spans="1:2" x14ac:dyDescent="0.3">
      <c r="A4" s="116"/>
      <c r="B4" s="1" t="s">
        <v>187</v>
      </c>
    </row>
    <row r="6" spans="1:2" x14ac:dyDescent="0.3">
      <c r="A6" s="113" t="s">
        <v>67</v>
      </c>
      <c r="B6" s="1" t="s">
        <v>4</v>
      </c>
    </row>
    <row r="7" spans="1:2" x14ac:dyDescent="0.3">
      <c r="A7" s="113"/>
      <c r="B7" s="1" t="s">
        <v>5</v>
      </c>
    </row>
    <row r="8" spans="1:2" x14ac:dyDescent="0.3">
      <c r="A8" s="113"/>
      <c r="B8" s="1" t="s">
        <v>6</v>
      </c>
    </row>
    <row r="10" spans="1:2" x14ac:dyDescent="0.3">
      <c r="A10" s="113" t="s">
        <v>43</v>
      </c>
      <c r="B10" s="1"/>
    </row>
    <row r="11" spans="1:2" x14ac:dyDescent="0.3">
      <c r="A11" s="113"/>
      <c r="B11" s="1" t="s">
        <v>40</v>
      </c>
    </row>
    <row r="12" spans="1:2" x14ac:dyDescent="0.3">
      <c r="A12" s="113"/>
      <c r="B12" s="1" t="s">
        <v>41</v>
      </c>
    </row>
    <row r="13" spans="1:2" x14ac:dyDescent="0.3">
      <c r="A13" s="113"/>
      <c r="B13" s="1" t="s">
        <v>42</v>
      </c>
    </row>
    <row r="15" spans="1:2" x14ac:dyDescent="0.3">
      <c r="A15" s="114" t="s">
        <v>2</v>
      </c>
      <c r="B15" s="1" t="s">
        <v>7</v>
      </c>
    </row>
    <row r="16" spans="1:2" x14ac:dyDescent="0.3">
      <c r="A16" s="116"/>
      <c r="B16" s="1" t="s">
        <v>8</v>
      </c>
    </row>
    <row r="18" spans="1:7" x14ac:dyDescent="0.3">
      <c r="A18" s="113" t="s">
        <v>182</v>
      </c>
      <c r="B18" s="113"/>
      <c r="C18" s="113"/>
      <c r="D18" s="113"/>
      <c r="E18" s="113"/>
      <c r="F18" s="113"/>
      <c r="G18" s="113"/>
    </row>
    <row r="19" spans="1:7" x14ac:dyDescent="0.3">
      <c r="A19" s="3" t="s">
        <v>70</v>
      </c>
      <c r="B19" s="3" t="s">
        <v>15</v>
      </c>
      <c r="C19" s="3" t="s">
        <v>16</v>
      </c>
      <c r="D19" s="3" t="s">
        <v>17</v>
      </c>
      <c r="E19" s="3" t="s">
        <v>89</v>
      </c>
      <c r="F19" s="3" t="s">
        <v>90</v>
      </c>
      <c r="G19" s="3" t="s">
        <v>2</v>
      </c>
    </row>
    <row r="20" spans="1:7" x14ac:dyDescent="0.3">
      <c r="A20" s="1" t="s">
        <v>9</v>
      </c>
      <c r="B20" s="1" t="s">
        <v>19</v>
      </c>
      <c r="C20" s="4" t="s">
        <v>27</v>
      </c>
      <c r="D20" s="5" t="s">
        <v>21</v>
      </c>
      <c r="E20" s="6">
        <v>2</v>
      </c>
      <c r="F20" s="6">
        <v>100</v>
      </c>
      <c r="G20" s="1" t="s">
        <v>7</v>
      </c>
    </row>
    <row r="21" spans="1:7" x14ac:dyDescent="0.3">
      <c r="A21" s="1" t="s">
        <v>10</v>
      </c>
      <c r="B21" s="1" t="s">
        <v>19</v>
      </c>
      <c r="C21" s="4" t="s">
        <v>27</v>
      </c>
      <c r="D21" s="5" t="s">
        <v>20</v>
      </c>
      <c r="E21" s="6">
        <v>2</v>
      </c>
      <c r="F21" s="6">
        <v>100</v>
      </c>
      <c r="G21" s="1" t="s">
        <v>7</v>
      </c>
    </row>
    <row r="22" spans="1:7" x14ac:dyDescent="0.3">
      <c r="A22" s="1" t="s">
        <v>11</v>
      </c>
      <c r="B22" s="1" t="s">
        <v>18</v>
      </c>
      <c r="C22" s="5" t="s">
        <v>11</v>
      </c>
      <c r="D22" s="4" t="s">
        <v>27</v>
      </c>
      <c r="E22" s="6">
        <v>1</v>
      </c>
      <c r="F22" s="6">
        <v>200</v>
      </c>
      <c r="G22" s="1" t="s">
        <v>8</v>
      </c>
    </row>
    <row r="23" spans="1:7" x14ac:dyDescent="0.3">
      <c r="A23" s="1" t="s">
        <v>30</v>
      </c>
      <c r="B23" s="1" t="s">
        <v>18</v>
      </c>
      <c r="C23" s="5" t="s">
        <v>30</v>
      </c>
      <c r="D23" s="4"/>
      <c r="E23" s="6">
        <v>1</v>
      </c>
      <c r="F23" s="6">
        <v>200</v>
      </c>
      <c r="G23" s="1" t="s">
        <v>8</v>
      </c>
    </row>
    <row r="24" spans="1:7" x14ac:dyDescent="0.3">
      <c r="A24" s="1" t="s">
        <v>31</v>
      </c>
      <c r="B24" s="1" t="s">
        <v>18</v>
      </c>
      <c r="C24" s="5" t="s">
        <v>31</v>
      </c>
      <c r="D24" s="4"/>
      <c r="E24" s="6">
        <v>1</v>
      </c>
      <c r="F24" s="6">
        <v>200</v>
      </c>
      <c r="G24" s="1" t="s">
        <v>8</v>
      </c>
    </row>
    <row r="25" spans="1:7" x14ac:dyDescent="0.3">
      <c r="A25" s="1" t="s">
        <v>188</v>
      </c>
      <c r="B25" s="1" t="s">
        <v>18</v>
      </c>
      <c r="C25" s="5" t="s">
        <v>189</v>
      </c>
      <c r="D25" s="4"/>
      <c r="E25" s="6">
        <v>1</v>
      </c>
      <c r="F25" s="6">
        <v>100</v>
      </c>
      <c r="G25" s="1" t="s">
        <v>8</v>
      </c>
    </row>
    <row r="26" spans="1:7" x14ac:dyDescent="0.3">
      <c r="A26" s="1" t="s">
        <v>32</v>
      </c>
      <c r="B26" s="1" t="s">
        <v>18</v>
      </c>
      <c r="C26" s="5" t="s">
        <v>32</v>
      </c>
      <c r="D26" s="4"/>
      <c r="E26" s="6">
        <v>1</v>
      </c>
      <c r="F26" s="6">
        <v>100</v>
      </c>
      <c r="G26" s="1" t="s">
        <v>8</v>
      </c>
    </row>
    <row r="27" spans="1:7" x14ac:dyDescent="0.3">
      <c r="A27" s="1" t="s">
        <v>28</v>
      </c>
      <c r="B27" s="1" t="s">
        <v>35</v>
      </c>
      <c r="C27" s="5"/>
      <c r="D27" s="4"/>
      <c r="E27" s="6">
        <v>3</v>
      </c>
      <c r="F27" s="6">
        <v>70</v>
      </c>
      <c r="G27" s="1" t="s">
        <v>38</v>
      </c>
    </row>
    <row r="28" spans="1:7" x14ac:dyDescent="0.3">
      <c r="A28" s="1" t="s">
        <v>190</v>
      </c>
      <c r="B28" s="1" t="s">
        <v>36</v>
      </c>
      <c r="C28" s="5"/>
      <c r="D28" s="4"/>
      <c r="E28" s="6">
        <v>2</v>
      </c>
      <c r="F28" s="6">
        <v>100</v>
      </c>
      <c r="G28" s="1" t="s">
        <v>8</v>
      </c>
    </row>
    <row r="29" spans="1:7" x14ac:dyDescent="0.3">
      <c r="A29" s="1" t="s">
        <v>29</v>
      </c>
      <c r="B29" s="1" t="s">
        <v>36</v>
      </c>
      <c r="C29" s="5"/>
      <c r="D29" s="4"/>
      <c r="E29" s="6">
        <v>2</v>
      </c>
      <c r="F29" s="6">
        <v>100</v>
      </c>
      <c r="G29" s="1" t="s">
        <v>8</v>
      </c>
    </row>
    <row r="30" spans="1:7" x14ac:dyDescent="0.3">
      <c r="A30" s="1" t="s">
        <v>33</v>
      </c>
      <c r="B30" s="1" t="s">
        <v>37</v>
      </c>
      <c r="C30" s="5"/>
      <c r="D30" s="4"/>
      <c r="E30" s="6"/>
      <c r="F30" s="6"/>
      <c r="G30" s="1" t="s">
        <v>38</v>
      </c>
    </row>
    <row r="31" spans="1:7" x14ac:dyDescent="0.3">
      <c r="A31" s="1" t="s">
        <v>34</v>
      </c>
      <c r="B31" s="1" t="s">
        <v>37</v>
      </c>
      <c r="C31" s="4" t="s">
        <v>27</v>
      </c>
      <c r="D31" s="4" t="s">
        <v>27</v>
      </c>
      <c r="E31" s="6">
        <v>2</v>
      </c>
      <c r="F31" s="6">
        <v>100</v>
      </c>
      <c r="G31" s="1" t="s">
        <v>39</v>
      </c>
    </row>
    <row r="33" spans="1:2" x14ac:dyDescent="0.3">
      <c r="A33" s="117" t="s">
        <v>45</v>
      </c>
      <c r="B33" s="118"/>
    </row>
    <row r="34" spans="1:2" x14ac:dyDescent="0.3">
      <c r="A34" s="3" t="s">
        <v>22</v>
      </c>
      <c r="B34" s="3" t="s">
        <v>3</v>
      </c>
    </row>
    <row r="35" spans="1:2" x14ac:dyDescent="0.3">
      <c r="A35" s="1" t="s">
        <v>26</v>
      </c>
      <c r="B35" s="1" t="s">
        <v>12</v>
      </c>
    </row>
    <row r="36" spans="1:2" x14ac:dyDescent="0.3">
      <c r="A36" s="1" t="s">
        <v>24</v>
      </c>
      <c r="B36" s="1" t="s">
        <v>12</v>
      </c>
    </row>
    <row r="37" spans="1:2" x14ac:dyDescent="0.3">
      <c r="A37" s="1" t="s">
        <v>25</v>
      </c>
      <c r="B37" s="1" t="s">
        <v>13</v>
      </c>
    </row>
    <row r="38" spans="1:2" x14ac:dyDescent="0.3">
      <c r="A38" s="1" t="s">
        <v>23</v>
      </c>
      <c r="B38" s="1" t="s">
        <v>14</v>
      </c>
    </row>
    <row r="40" spans="1:2" x14ac:dyDescent="0.3">
      <c r="A40" s="113" t="s">
        <v>74</v>
      </c>
      <c r="B40" s="1" t="s">
        <v>75</v>
      </c>
    </row>
    <row r="41" spans="1:2" x14ac:dyDescent="0.3">
      <c r="A41" s="113"/>
      <c r="B41" s="1" t="s">
        <v>76</v>
      </c>
    </row>
    <row r="42" spans="1:2" x14ac:dyDescent="0.3">
      <c r="A42" s="113"/>
      <c r="B42" s="1" t="s">
        <v>77</v>
      </c>
    </row>
    <row r="43" spans="1:2" x14ac:dyDescent="0.3">
      <c r="A43" s="113"/>
      <c r="B43" s="1" t="s">
        <v>78</v>
      </c>
    </row>
    <row r="44" spans="1:2" x14ac:dyDescent="0.3">
      <c r="A44" s="113"/>
      <c r="B44" s="1" t="s">
        <v>73</v>
      </c>
    </row>
    <row r="46" spans="1:2" x14ac:dyDescent="0.3">
      <c r="A46" s="113" t="s">
        <v>79</v>
      </c>
      <c r="B46" s="1" t="s">
        <v>80</v>
      </c>
    </row>
    <row r="47" spans="1:2" x14ac:dyDescent="0.3">
      <c r="A47" s="113"/>
      <c r="B47" s="1" t="s">
        <v>81</v>
      </c>
    </row>
    <row r="48" spans="1:2" x14ac:dyDescent="0.3">
      <c r="A48" s="113"/>
      <c r="B48" s="1" t="s">
        <v>75</v>
      </c>
    </row>
    <row r="49" spans="1:8" x14ac:dyDescent="0.3">
      <c r="A49" s="113"/>
      <c r="B49" s="1" t="s">
        <v>82</v>
      </c>
    </row>
    <row r="51" spans="1:8" ht="33" x14ac:dyDescent="0.3">
      <c r="A51" s="114" t="s">
        <v>183</v>
      </c>
      <c r="B51" s="38" t="s">
        <v>228</v>
      </c>
      <c r="C51" s="1">
        <v>1</v>
      </c>
      <c r="D51" s="1">
        <v>200</v>
      </c>
      <c r="E51" s="2" t="s">
        <v>240</v>
      </c>
      <c r="F51" s="1" t="s">
        <v>237</v>
      </c>
      <c r="G51" s="1" t="s">
        <v>238</v>
      </c>
      <c r="H51" s="1" t="s">
        <v>239</v>
      </c>
    </row>
    <row r="52" spans="1:8" ht="66" x14ac:dyDescent="0.3">
      <c r="A52" s="115"/>
      <c r="B52" s="38" t="s">
        <v>229</v>
      </c>
      <c r="C52" s="1">
        <v>2</v>
      </c>
      <c r="D52" s="1">
        <v>100</v>
      </c>
      <c r="E52" s="2" t="s">
        <v>241</v>
      </c>
      <c r="F52" s="1" t="s">
        <v>237</v>
      </c>
      <c r="G52" s="1" t="s">
        <v>238</v>
      </c>
      <c r="H52" s="1" t="s">
        <v>239</v>
      </c>
    </row>
    <row r="53" spans="1:8" ht="33" x14ac:dyDescent="0.3">
      <c r="A53" s="116"/>
      <c r="B53" s="38" t="s">
        <v>204</v>
      </c>
      <c r="C53" s="1">
        <v>3</v>
      </c>
      <c r="D53" s="1">
        <v>70</v>
      </c>
      <c r="E53" s="2" t="s">
        <v>242</v>
      </c>
      <c r="F53" s="1" t="s">
        <v>237</v>
      </c>
      <c r="G53" s="1" t="s">
        <v>239</v>
      </c>
    </row>
    <row r="55" spans="1:8" x14ac:dyDescent="0.3">
      <c r="A55" s="114" t="s">
        <v>85</v>
      </c>
      <c r="B55" s="1" t="s">
        <v>125</v>
      </c>
      <c r="C55" s="1">
        <v>200</v>
      </c>
    </row>
    <row r="56" spans="1:8" x14ac:dyDescent="0.3">
      <c r="A56" s="115"/>
      <c r="B56" s="1" t="s">
        <v>86</v>
      </c>
      <c r="C56" s="1">
        <v>150</v>
      </c>
    </row>
    <row r="57" spans="1:8" x14ac:dyDescent="0.3">
      <c r="A57" s="115"/>
      <c r="B57" s="1" t="s">
        <v>87</v>
      </c>
      <c r="C57" s="1">
        <v>100</v>
      </c>
    </row>
    <row r="58" spans="1:8" x14ac:dyDescent="0.3">
      <c r="A58" s="116"/>
      <c r="B58" s="1" t="s">
        <v>88</v>
      </c>
      <c r="C58" s="1">
        <v>30</v>
      </c>
    </row>
    <row r="60" spans="1:8" x14ac:dyDescent="0.3">
      <c r="A60" s="113" t="s">
        <v>91</v>
      </c>
      <c r="B60" s="7" t="s">
        <v>209</v>
      </c>
      <c r="C60" s="1">
        <v>200</v>
      </c>
    </row>
    <row r="61" spans="1:8" x14ac:dyDescent="0.3">
      <c r="A61" s="113"/>
      <c r="B61" s="7" t="s">
        <v>210</v>
      </c>
      <c r="C61" s="1">
        <v>100</v>
      </c>
    </row>
    <row r="62" spans="1:8" s="10" customFormat="1" x14ac:dyDescent="0.3">
      <c r="A62" s="8"/>
      <c r="B62" s="9"/>
      <c r="C62" s="9"/>
    </row>
    <row r="63" spans="1:8" s="10" customFormat="1" x14ac:dyDescent="0.3">
      <c r="A63" s="113" t="s">
        <v>141</v>
      </c>
      <c r="B63" s="11" t="s">
        <v>141</v>
      </c>
      <c r="C63" s="1" t="s">
        <v>139</v>
      </c>
      <c r="D63" s="1" t="s">
        <v>140</v>
      </c>
      <c r="E63" s="10" t="s">
        <v>155</v>
      </c>
    </row>
    <row r="64" spans="1:8" s="10" customFormat="1" x14ac:dyDescent="0.3">
      <c r="A64" s="113"/>
      <c r="B64" s="11">
        <v>1</v>
      </c>
      <c r="C64" s="1">
        <v>1</v>
      </c>
      <c r="D64" s="1">
        <v>1</v>
      </c>
    </row>
    <row r="65" spans="1:5" s="10" customFormat="1" x14ac:dyDescent="0.3">
      <c r="A65" s="113"/>
      <c r="B65" s="11">
        <v>2</v>
      </c>
      <c r="C65" s="1">
        <v>0.7</v>
      </c>
      <c r="D65" s="1">
        <v>0.65</v>
      </c>
    </row>
    <row r="66" spans="1:5" s="10" customFormat="1" x14ac:dyDescent="0.3">
      <c r="A66" s="113"/>
      <c r="B66" s="11">
        <v>3</v>
      </c>
      <c r="C66" s="1">
        <v>0.2</v>
      </c>
      <c r="D66" s="1">
        <v>0.2</v>
      </c>
    </row>
    <row r="67" spans="1:5" s="10" customFormat="1" x14ac:dyDescent="0.3">
      <c r="A67" s="113"/>
      <c r="B67" s="11">
        <v>4</v>
      </c>
      <c r="C67" s="1" t="e">
        <v>#N/A</v>
      </c>
      <c r="D67" s="1" t="e">
        <v>#N/A</v>
      </c>
      <c r="E67" s="2" t="s">
        <v>144</v>
      </c>
    </row>
    <row r="69" spans="1:5" x14ac:dyDescent="0.3">
      <c r="A69" s="114" t="s">
        <v>92</v>
      </c>
      <c r="B69" s="1" t="s">
        <v>150</v>
      </c>
      <c r="C69" s="1">
        <v>70</v>
      </c>
    </row>
    <row r="70" spans="1:5" x14ac:dyDescent="0.3">
      <c r="A70" s="115"/>
      <c r="B70" s="1" t="s">
        <v>151</v>
      </c>
      <c r="C70" s="1">
        <v>50</v>
      </c>
    </row>
    <row r="71" spans="1:5" x14ac:dyDescent="0.3">
      <c r="A71" s="115"/>
      <c r="B71" s="1" t="s">
        <v>93</v>
      </c>
      <c r="C71" s="1">
        <v>10</v>
      </c>
    </row>
    <row r="72" spans="1:5" x14ac:dyDescent="0.3">
      <c r="A72" s="115"/>
      <c r="B72" s="1" t="s">
        <v>94</v>
      </c>
      <c r="C72" s="1">
        <v>7.5</v>
      </c>
    </row>
    <row r="73" spans="1:5" x14ac:dyDescent="0.3">
      <c r="A73" s="116"/>
      <c r="B73" s="1" t="s">
        <v>191</v>
      </c>
      <c r="C73" s="1">
        <v>2</v>
      </c>
    </row>
    <row r="75" spans="1:5" x14ac:dyDescent="0.3">
      <c r="A75" s="113" t="s">
        <v>126</v>
      </c>
      <c r="B75" s="7" t="s">
        <v>95</v>
      </c>
      <c r="C75" s="1">
        <v>20</v>
      </c>
      <c r="D75" s="2" t="s">
        <v>211</v>
      </c>
    </row>
    <row r="76" spans="1:5" x14ac:dyDescent="0.3">
      <c r="A76" s="113"/>
      <c r="B76" s="7" t="s">
        <v>96</v>
      </c>
      <c r="C76" s="1">
        <v>40</v>
      </c>
      <c r="D76" s="2" t="s">
        <v>212</v>
      </c>
    </row>
    <row r="77" spans="1:5" x14ac:dyDescent="0.3">
      <c r="A77" s="113"/>
      <c r="B77" s="7" t="s">
        <v>97</v>
      </c>
      <c r="C77" s="1">
        <v>60</v>
      </c>
      <c r="D77" s="2" t="s">
        <v>213</v>
      </c>
    </row>
    <row r="78" spans="1:5" x14ac:dyDescent="0.3">
      <c r="A78" s="113"/>
      <c r="B78" s="7" t="s">
        <v>98</v>
      </c>
      <c r="C78" s="1">
        <v>80</v>
      </c>
      <c r="D78" s="2" t="s">
        <v>214</v>
      </c>
    </row>
    <row r="79" spans="1:5" x14ac:dyDescent="0.3">
      <c r="A79" s="113"/>
      <c r="B79" s="7" t="s">
        <v>99</v>
      </c>
      <c r="C79" s="1">
        <v>100</v>
      </c>
      <c r="D79" s="2" t="s">
        <v>215</v>
      </c>
    </row>
    <row r="80" spans="1:5" x14ac:dyDescent="0.3">
      <c r="A80" s="8"/>
      <c r="B80" s="9"/>
      <c r="C80" s="9"/>
    </row>
    <row r="81" spans="1:5" x14ac:dyDescent="0.3">
      <c r="A81" s="114" t="s">
        <v>165</v>
      </c>
      <c r="B81" s="11">
        <v>1</v>
      </c>
      <c r="C81" s="1">
        <v>1</v>
      </c>
    </row>
    <row r="82" spans="1:5" x14ac:dyDescent="0.3">
      <c r="A82" s="115"/>
      <c r="B82" s="11">
        <v>2</v>
      </c>
      <c r="C82" s="1">
        <v>0.7</v>
      </c>
    </row>
    <row r="83" spans="1:5" x14ac:dyDescent="0.3">
      <c r="A83" s="115"/>
      <c r="B83" s="11">
        <v>3</v>
      </c>
      <c r="C83" s="1">
        <v>0.5</v>
      </c>
    </row>
    <row r="84" spans="1:5" x14ac:dyDescent="0.3">
      <c r="A84" s="116"/>
      <c r="B84" s="11">
        <v>4</v>
      </c>
      <c r="C84" s="1">
        <v>0.3</v>
      </c>
    </row>
    <row r="85" spans="1:5" x14ac:dyDescent="0.3">
      <c r="A85" s="8"/>
      <c r="B85" s="12"/>
      <c r="C85" s="9"/>
    </row>
    <row r="86" spans="1:5" x14ac:dyDescent="0.3">
      <c r="A86" s="113" t="s">
        <v>164</v>
      </c>
      <c r="B86" s="11" t="s">
        <v>153</v>
      </c>
      <c r="C86" s="1">
        <v>1</v>
      </c>
    </row>
    <row r="87" spans="1:5" x14ac:dyDescent="0.3">
      <c r="A87" s="113"/>
      <c r="B87" s="11" t="s">
        <v>154</v>
      </c>
      <c r="C87" s="1">
        <v>1.2</v>
      </c>
    </row>
    <row r="89" spans="1:5" x14ac:dyDescent="0.3">
      <c r="A89" s="3" t="s">
        <v>100</v>
      </c>
      <c r="B89" s="13" t="s">
        <v>117</v>
      </c>
      <c r="C89" s="13" t="s">
        <v>105</v>
      </c>
      <c r="D89" s="13" t="s">
        <v>106</v>
      </c>
      <c r="E89" s="14" t="s">
        <v>127</v>
      </c>
    </row>
    <row r="90" spans="1:5" x14ac:dyDescent="0.3">
      <c r="A90" s="3" t="s">
        <v>101</v>
      </c>
      <c r="B90" s="1" t="s">
        <v>107</v>
      </c>
      <c r="C90" s="1">
        <v>1</v>
      </c>
      <c r="D90" s="15">
        <v>1</v>
      </c>
    </row>
    <row r="91" spans="1:5" x14ac:dyDescent="0.3">
      <c r="A91" s="113" t="s">
        <v>102</v>
      </c>
      <c r="B91" s="1" t="s">
        <v>108</v>
      </c>
      <c r="C91" s="1">
        <v>0.7</v>
      </c>
      <c r="D91" s="15">
        <v>0.65</v>
      </c>
    </row>
    <row r="92" spans="1:5" x14ac:dyDescent="0.3">
      <c r="A92" s="113"/>
      <c r="B92" s="1" t="s">
        <v>109</v>
      </c>
      <c r="C92" s="1">
        <v>0.7</v>
      </c>
      <c r="D92" s="15">
        <v>0.65</v>
      </c>
    </row>
    <row r="93" spans="1:5" x14ac:dyDescent="0.3">
      <c r="A93" s="113"/>
      <c r="B93" s="1" t="s">
        <v>110</v>
      </c>
      <c r="C93" s="1">
        <v>0.7</v>
      </c>
      <c r="D93" s="15">
        <v>0.65</v>
      </c>
    </row>
    <row r="94" spans="1:5" x14ac:dyDescent="0.3">
      <c r="A94" s="113" t="s">
        <v>103</v>
      </c>
      <c r="B94" s="1" t="s">
        <v>111</v>
      </c>
      <c r="C94" s="1">
        <v>0.6</v>
      </c>
      <c r="D94" s="15">
        <v>0.55000000000000004</v>
      </c>
    </row>
    <row r="95" spans="1:5" x14ac:dyDescent="0.3">
      <c r="A95" s="113"/>
      <c r="B95" s="1" t="s">
        <v>112</v>
      </c>
      <c r="C95" s="1">
        <v>0.6</v>
      </c>
      <c r="D95" s="15">
        <v>0.55000000000000004</v>
      </c>
    </row>
    <row r="96" spans="1:5" x14ac:dyDescent="0.3">
      <c r="A96" s="113"/>
      <c r="B96" s="1" t="s">
        <v>113</v>
      </c>
      <c r="C96" s="1">
        <v>0.2</v>
      </c>
      <c r="D96" s="15">
        <v>0.2</v>
      </c>
    </row>
    <row r="97" spans="1:5" x14ac:dyDescent="0.3">
      <c r="A97" s="113" t="s">
        <v>104</v>
      </c>
      <c r="B97" s="1" t="s">
        <v>114</v>
      </c>
      <c r="C97" s="1">
        <v>0.5</v>
      </c>
      <c r="D97" s="15">
        <v>0.45</v>
      </c>
    </row>
    <row r="98" spans="1:5" x14ac:dyDescent="0.3">
      <c r="A98" s="113"/>
      <c r="B98" s="1" t="s">
        <v>115</v>
      </c>
      <c r="C98" s="1">
        <v>0.5</v>
      </c>
      <c r="D98" s="15">
        <v>0.45</v>
      </c>
    </row>
    <row r="99" spans="1:5" x14ac:dyDescent="0.3">
      <c r="A99" s="113"/>
      <c r="B99" s="1" t="s">
        <v>116</v>
      </c>
      <c r="C99" s="15" t="e">
        <v>#N/A</v>
      </c>
      <c r="D99" s="15" t="e">
        <v>#N/A</v>
      </c>
      <c r="E99" s="2" t="s">
        <v>144</v>
      </c>
    </row>
    <row r="101" spans="1:5" x14ac:dyDescent="0.3">
      <c r="A101" s="15"/>
      <c r="B101" s="107" t="s">
        <v>235</v>
      </c>
      <c r="C101" s="107" t="s">
        <v>232</v>
      </c>
      <c r="D101" s="107" t="s">
        <v>233</v>
      </c>
      <c r="E101" s="107" t="s">
        <v>234</v>
      </c>
    </row>
    <row r="102" spans="1:5" x14ac:dyDescent="0.3">
      <c r="A102" s="113" t="s">
        <v>231</v>
      </c>
      <c r="B102" s="108" t="s">
        <v>4</v>
      </c>
      <c r="C102" s="107">
        <v>1</v>
      </c>
      <c r="D102" s="107">
        <v>1</v>
      </c>
      <c r="E102" s="107">
        <v>1</v>
      </c>
    </row>
    <row r="103" spans="1:5" x14ac:dyDescent="0.3">
      <c r="A103" s="113"/>
      <c r="B103" s="108" t="s">
        <v>5</v>
      </c>
      <c r="C103" s="107">
        <v>0.5</v>
      </c>
      <c r="D103" s="107">
        <v>0.5</v>
      </c>
      <c r="E103" s="107">
        <v>0</v>
      </c>
    </row>
    <row r="104" spans="1:5" x14ac:dyDescent="0.3">
      <c r="A104" s="113"/>
      <c r="B104" s="108" t="s">
        <v>6</v>
      </c>
      <c r="C104" s="107">
        <v>0.5</v>
      </c>
      <c r="D104" s="107">
        <v>0.5</v>
      </c>
      <c r="E104" s="107">
        <v>0.5</v>
      </c>
    </row>
  </sheetData>
  <sheetProtection algorithmName="SHA-512" hashValue="+VvKn8qrLRz9nnXzuyLCWQQch3Vci4z/pvdt6TCxnQIh1LYk0feDR3crWA3/WqIc32L6oWSQS93PlJvU8hQ8+Q==" saltValue="z5rt/99UC5NXlqJz6An8oA==" spinCount="100000" sheet="1" objects="1" scenarios="1" selectLockedCells="1" selectUnlockedCells="1"/>
  <mergeCells count="20">
    <mergeCell ref="A1:A4"/>
    <mergeCell ref="A10:A13"/>
    <mergeCell ref="A15:A16"/>
    <mergeCell ref="A55:A58"/>
    <mergeCell ref="A69:A73"/>
    <mergeCell ref="A33:B33"/>
    <mergeCell ref="A40:A44"/>
    <mergeCell ref="A46:A49"/>
    <mergeCell ref="A18:G18"/>
    <mergeCell ref="A6:A8"/>
    <mergeCell ref="A51:A53"/>
    <mergeCell ref="A60:A61"/>
    <mergeCell ref="A94:A96"/>
    <mergeCell ref="A81:A84"/>
    <mergeCell ref="A86:A87"/>
    <mergeCell ref="A63:A67"/>
    <mergeCell ref="A102:A104"/>
    <mergeCell ref="A97:A99"/>
    <mergeCell ref="A75:A79"/>
    <mergeCell ref="A91:A93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L101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Q7" sqref="Q7"/>
    </sheetView>
  </sheetViews>
  <sheetFormatPr defaultColWidth="9" defaultRowHeight="51.75" customHeight="1" x14ac:dyDescent="0.3"/>
  <cols>
    <col min="1" max="1" width="9" style="31" bestFit="1" customWidth="1"/>
    <col min="2" max="2" width="4.125" style="31" bestFit="1" customWidth="1"/>
    <col min="3" max="3" width="65" style="31" customWidth="1"/>
    <col min="4" max="4" width="10" style="31" customWidth="1"/>
    <col min="5" max="5" width="8.75" style="32" customWidth="1"/>
    <col min="6" max="6" width="6.625" style="31" bestFit="1" customWidth="1"/>
    <col min="7" max="7" width="6.875" style="31" bestFit="1" customWidth="1"/>
    <col min="8" max="8" width="8.5" style="32" bestFit="1" customWidth="1"/>
    <col min="9" max="9" width="7.5" style="32" bestFit="1" customWidth="1"/>
    <col min="10" max="10" width="9.375" style="31" customWidth="1"/>
    <col min="11" max="11" width="0.625" style="31" customWidth="1"/>
    <col min="12" max="12" width="9" style="32" hidden="1" customWidth="1"/>
    <col min="13" max="16384" width="9" style="31"/>
  </cols>
  <sheetData>
    <row r="1" spans="1:12" s="21" customFormat="1" ht="26.25" x14ac:dyDescent="0.2">
      <c r="B1" s="103"/>
      <c r="C1" s="138" t="s">
        <v>226</v>
      </c>
      <c r="D1" s="138"/>
      <c r="E1" s="138"/>
      <c r="F1" s="138"/>
      <c r="G1" s="138"/>
      <c r="H1" s="139" t="s">
        <v>227</v>
      </c>
      <c r="I1" s="139"/>
      <c r="J1" s="106"/>
      <c r="L1" s="22"/>
    </row>
    <row r="2" spans="1:12" s="21" customFormat="1" ht="15.75" customHeight="1" x14ac:dyDescent="0.3">
      <c r="A2" s="21" t="str">
        <f>총괄표!B7&amp;" "&amp;총괄표!B6</f>
        <v xml:space="preserve"> </v>
      </c>
      <c r="C2" s="137" t="str">
        <f>"("&amp;총괄표!B8&amp;" / "&amp;총괄표!B9&amp;" / 현직위 임용기간 : "&amp;TEXT(총괄표!C4,"yyyy. M. d - ")&amp;TEXT(총괄표!C5,"yyyy. M. d)")</f>
        <v>( /  / 현직위 임용기간 : 1900. 1. 0 - 1900. 1. 0)</v>
      </c>
      <c r="D2" s="137"/>
      <c r="E2" s="137"/>
      <c r="F2" s="137"/>
      <c r="G2" s="137"/>
      <c r="I2" s="104" t="s">
        <v>44</v>
      </c>
      <c r="J2" s="105">
        <f ca="1">SUM(G6:G100)</f>
        <v>0</v>
      </c>
      <c r="L2" s="22"/>
    </row>
    <row r="3" spans="1:12" s="21" customFormat="1" ht="3.75" customHeight="1" x14ac:dyDescent="0.3">
      <c r="C3" s="22"/>
      <c r="D3" s="24"/>
      <c r="E3" s="101"/>
      <c r="F3" s="22"/>
      <c r="G3" s="24"/>
      <c r="H3" s="22"/>
      <c r="I3" s="85"/>
      <c r="J3" s="24"/>
      <c r="L3" s="22"/>
    </row>
    <row r="4" spans="1:12" s="21" customFormat="1" ht="12" hidden="1" x14ac:dyDescent="0.3">
      <c r="D4" s="24"/>
      <c r="E4" s="101"/>
      <c r="H4" s="22"/>
      <c r="I4" s="85"/>
      <c r="L4" s="22"/>
    </row>
    <row r="5" spans="1:12" s="21" customFormat="1" ht="30" customHeight="1" x14ac:dyDescent="0.3">
      <c r="A5" s="25" t="s">
        <v>173</v>
      </c>
      <c r="B5" s="25" t="s">
        <v>174</v>
      </c>
      <c r="C5" s="25" t="s">
        <v>175</v>
      </c>
      <c r="D5" s="25" t="s">
        <v>181</v>
      </c>
      <c r="E5" s="100" t="s">
        <v>224</v>
      </c>
      <c r="F5" s="25" t="s">
        <v>177</v>
      </c>
      <c r="G5" s="25" t="s">
        <v>68</v>
      </c>
      <c r="H5" s="25" t="s">
        <v>225</v>
      </c>
      <c r="I5" s="25" t="s">
        <v>205</v>
      </c>
      <c r="J5" s="25" t="s">
        <v>63</v>
      </c>
      <c r="L5" s="22" t="s">
        <v>180</v>
      </c>
    </row>
    <row r="6" spans="1:12" ht="55.5" customHeight="1" x14ac:dyDescent="0.3">
      <c r="A6" s="26" t="str">
        <f t="shared" ref="A6:A37" ca="1" si="0">IFERROR(VLOOKUP(ROW()-5,업적목록건수,2,TRUE),"")</f>
        <v xml:space="preserve"> </v>
      </c>
      <c r="B6" s="27" t="str">
        <f ca="1">IF(L6="","",ROW()-5)</f>
        <v/>
      </c>
      <c r="C6" s="28" t="str">
        <f ca="1">IFERROR(OFFSET(INDIRECT($A6&amp;"!b5"),$L6,0),"")</f>
        <v/>
      </c>
      <c r="D6" s="28" t="str">
        <f ca="1">IFERROR(OFFSET(INDIRECT($A6&amp;"!b5"),$L6,21),"")</f>
        <v/>
      </c>
      <c r="E6" s="102" t="str">
        <f ca="1">IFERROR(OFFSET(INDIRECT($A6&amp;"!b5"),$L6,22),"")</f>
        <v/>
      </c>
      <c r="F6" s="86" t="str">
        <f ca="1">IFERROR(OFFSET(INDIRECT($A6&amp;"!b5"),$L6,23),"")</f>
        <v/>
      </c>
      <c r="G6" s="74" t="str">
        <f ca="1">IFERROR(OFFSET(INDIRECT($A6&amp;"!b5"),$L6,24),"")</f>
        <v/>
      </c>
      <c r="H6" s="29" t="str">
        <f ca="1">IFERROR(OFFSET(INDIRECT($A6&amp;"!b5"),$L6,25),"")</f>
        <v/>
      </c>
      <c r="I6" s="29" t="str">
        <f ca="1">IFERROR(OFFSET(INDIRECT($A6&amp;"!b5"),$L6,26),"")</f>
        <v/>
      </c>
      <c r="J6" s="30" t="str">
        <f ca="1">IFERROR(SUBSTITUTE(TEXT(OFFSET(INDIRECT($A6&amp;"!b5"),$L6,27),";;"),"*",""),"")</f>
        <v/>
      </c>
      <c r="L6" s="32" t="str">
        <f ca="1">IF(A6=" ","",IF(A6=A5,L5+1,1))</f>
        <v/>
      </c>
    </row>
    <row r="7" spans="1:12" ht="55.5" customHeight="1" x14ac:dyDescent="0.3">
      <c r="A7" s="33" t="str">
        <f t="shared" ca="1" si="0"/>
        <v xml:space="preserve"> </v>
      </c>
      <c r="B7" s="27" t="str">
        <f t="shared" ref="B7:B70" ca="1" si="1">IF(L7="","",ROW()-5)</f>
        <v/>
      </c>
      <c r="C7" s="28" t="str">
        <f t="shared" ref="C7:C70" ca="1" si="2">IFERROR(OFFSET(INDIRECT($A7&amp;"!b5"),$L7,0),"")</f>
        <v/>
      </c>
      <c r="D7" s="28" t="str">
        <f t="shared" ref="D7:D70" ca="1" si="3">IFERROR(OFFSET(INDIRECT($A7&amp;"!b5"),$L7,21),"")</f>
        <v/>
      </c>
      <c r="E7" s="102" t="str">
        <f t="shared" ref="E7:E70" ca="1" si="4">IFERROR(OFFSET(INDIRECT($A7&amp;"!b5"),$L7,22),"")</f>
        <v/>
      </c>
      <c r="F7" s="86" t="str">
        <f t="shared" ref="F7:F70" ca="1" si="5">IFERROR(OFFSET(INDIRECT($A7&amp;"!b5"),$L7,23),"")</f>
        <v/>
      </c>
      <c r="G7" s="74" t="str">
        <f t="shared" ref="G7:G70" ca="1" si="6">IFERROR(OFFSET(INDIRECT($A7&amp;"!b5"),$L7,24),"")</f>
        <v/>
      </c>
      <c r="H7" s="29" t="str">
        <f t="shared" ref="H7:H70" ca="1" si="7">IFERROR(OFFSET(INDIRECT($A7&amp;"!b5"),$L7,25),"")</f>
        <v/>
      </c>
      <c r="I7" s="29" t="str">
        <f t="shared" ref="I7:I70" ca="1" si="8">IFERROR(OFFSET(INDIRECT($A7&amp;"!b5"),$L7,26),"")</f>
        <v/>
      </c>
      <c r="J7" s="30" t="str">
        <f t="shared" ref="J7:J70" ca="1" si="9">IFERROR(SUBSTITUTE(TEXT(OFFSET(INDIRECT($A7&amp;"!b5"),$L7,27),";;"),"*",""),"")</f>
        <v/>
      </c>
      <c r="L7" s="32" t="str">
        <f t="shared" ref="L7:L70" ca="1" si="10">IF(A7=" ","",IF(A7=A6,L6+1,1))</f>
        <v/>
      </c>
    </row>
    <row r="8" spans="1:12" ht="55.5" customHeight="1" x14ac:dyDescent="0.3">
      <c r="A8" s="33" t="str">
        <f t="shared" ca="1" si="0"/>
        <v xml:space="preserve"> </v>
      </c>
      <c r="B8" s="27" t="str">
        <f t="shared" ca="1" si="1"/>
        <v/>
      </c>
      <c r="C8" s="28" t="str">
        <f t="shared" ca="1" si="2"/>
        <v/>
      </c>
      <c r="D8" s="28" t="str">
        <f t="shared" ca="1" si="3"/>
        <v/>
      </c>
      <c r="E8" s="102" t="str">
        <f t="shared" ca="1" si="4"/>
        <v/>
      </c>
      <c r="F8" s="86" t="str">
        <f t="shared" ca="1" si="5"/>
        <v/>
      </c>
      <c r="G8" s="74" t="str">
        <f t="shared" ca="1" si="6"/>
        <v/>
      </c>
      <c r="H8" s="29" t="str">
        <f t="shared" ca="1" si="7"/>
        <v/>
      </c>
      <c r="I8" s="29" t="str">
        <f t="shared" ca="1" si="8"/>
        <v/>
      </c>
      <c r="J8" s="30" t="str">
        <f t="shared" ca="1" si="9"/>
        <v/>
      </c>
      <c r="L8" s="32" t="str">
        <f t="shared" ca="1" si="10"/>
        <v/>
      </c>
    </row>
    <row r="9" spans="1:12" ht="55.5" customHeight="1" x14ac:dyDescent="0.3">
      <c r="A9" s="33" t="str">
        <f t="shared" ca="1" si="0"/>
        <v xml:space="preserve"> </v>
      </c>
      <c r="B9" s="27" t="str">
        <f t="shared" ca="1" si="1"/>
        <v/>
      </c>
      <c r="C9" s="28" t="str">
        <f t="shared" ca="1" si="2"/>
        <v/>
      </c>
      <c r="D9" s="28" t="str">
        <f t="shared" ca="1" si="3"/>
        <v/>
      </c>
      <c r="E9" s="102" t="str">
        <f t="shared" ca="1" si="4"/>
        <v/>
      </c>
      <c r="F9" s="86" t="str">
        <f t="shared" ca="1" si="5"/>
        <v/>
      </c>
      <c r="G9" s="74" t="str">
        <f t="shared" ca="1" si="6"/>
        <v/>
      </c>
      <c r="H9" s="29" t="str">
        <f t="shared" ca="1" si="7"/>
        <v/>
      </c>
      <c r="I9" s="29" t="str">
        <f t="shared" ca="1" si="8"/>
        <v/>
      </c>
      <c r="J9" s="30" t="str">
        <f t="shared" ca="1" si="9"/>
        <v/>
      </c>
      <c r="L9" s="32" t="str">
        <f t="shared" ca="1" si="10"/>
        <v/>
      </c>
    </row>
    <row r="10" spans="1:12" ht="55.5" customHeight="1" x14ac:dyDescent="0.3">
      <c r="A10" s="33" t="str">
        <f t="shared" ca="1" si="0"/>
        <v xml:space="preserve"> </v>
      </c>
      <c r="B10" s="27" t="str">
        <f t="shared" ca="1" si="1"/>
        <v/>
      </c>
      <c r="C10" s="28" t="str">
        <f t="shared" ca="1" si="2"/>
        <v/>
      </c>
      <c r="D10" s="28" t="str">
        <f t="shared" ca="1" si="3"/>
        <v/>
      </c>
      <c r="E10" s="102" t="str">
        <f t="shared" ca="1" si="4"/>
        <v/>
      </c>
      <c r="F10" s="86" t="str">
        <f t="shared" ca="1" si="5"/>
        <v/>
      </c>
      <c r="G10" s="74" t="str">
        <f t="shared" ca="1" si="6"/>
        <v/>
      </c>
      <c r="H10" s="29" t="str">
        <f t="shared" ca="1" si="7"/>
        <v/>
      </c>
      <c r="I10" s="29" t="str">
        <f t="shared" ca="1" si="8"/>
        <v/>
      </c>
      <c r="J10" s="30" t="str">
        <f t="shared" ca="1" si="9"/>
        <v/>
      </c>
      <c r="L10" s="32" t="str">
        <f t="shared" ca="1" si="10"/>
        <v/>
      </c>
    </row>
    <row r="11" spans="1:12" ht="55.5" customHeight="1" x14ac:dyDescent="0.3">
      <c r="A11" s="33" t="str">
        <f t="shared" ca="1" si="0"/>
        <v xml:space="preserve"> </v>
      </c>
      <c r="B11" s="27" t="str">
        <f t="shared" ca="1" si="1"/>
        <v/>
      </c>
      <c r="C11" s="28" t="str">
        <f t="shared" ca="1" si="2"/>
        <v/>
      </c>
      <c r="D11" s="28" t="str">
        <f t="shared" ca="1" si="3"/>
        <v/>
      </c>
      <c r="E11" s="102" t="str">
        <f t="shared" ca="1" si="4"/>
        <v/>
      </c>
      <c r="F11" s="86" t="str">
        <f t="shared" ca="1" si="5"/>
        <v/>
      </c>
      <c r="G11" s="74" t="str">
        <f t="shared" ca="1" si="6"/>
        <v/>
      </c>
      <c r="H11" s="29" t="str">
        <f t="shared" ca="1" si="7"/>
        <v/>
      </c>
      <c r="I11" s="29" t="str">
        <f t="shared" ca="1" si="8"/>
        <v/>
      </c>
      <c r="J11" s="30" t="str">
        <f t="shared" ca="1" si="9"/>
        <v/>
      </c>
      <c r="L11" s="32" t="str">
        <f t="shared" ca="1" si="10"/>
        <v/>
      </c>
    </row>
    <row r="12" spans="1:12" ht="55.5" customHeight="1" x14ac:dyDescent="0.3">
      <c r="A12" s="33" t="str">
        <f t="shared" ca="1" si="0"/>
        <v xml:space="preserve"> </v>
      </c>
      <c r="B12" s="27" t="str">
        <f t="shared" ca="1" si="1"/>
        <v/>
      </c>
      <c r="C12" s="28" t="str">
        <f t="shared" ca="1" si="2"/>
        <v/>
      </c>
      <c r="D12" s="28" t="str">
        <f t="shared" ca="1" si="3"/>
        <v/>
      </c>
      <c r="E12" s="102" t="str">
        <f t="shared" ca="1" si="4"/>
        <v/>
      </c>
      <c r="F12" s="86" t="str">
        <f t="shared" ca="1" si="5"/>
        <v/>
      </c>
      <c r="G12" s="74" t="str">
        <f t="shared" ca="1" si="6"/>
        <v/>
      </c>
      <c r="H12" s="29" t="str">
        <f t="shared" ca="1" si="7"/>
        <v/>
      </c>
      <c r="I12" s="29" t="str">
        <f t="shared" ca="1" si="8"/>
        <v/>
      </c>
      <c r="J12" s="30" t="str">
        <f t="shared" ca="1" si="9"/>
        <v/>
      </c>
      <c r="L12" s="32" t="str">
        <f t="shared" ca="1" si="10"/>
        <v/>
      </c>
    </row>
    <row r="13" spans="1:12" ht="55.5" customHeight="1" x14ac:dyDescent="0.3">
      <c r="A13" s="33" t="str">
        <f t="shared" ca="1" si="0"/>
        <v xml:space="preserve"> </v>
      </c>
      <c r="B13" s="27" t="str">
        <f t="shared" ca="1" si="1"/>
        <v/>
      </c>
      <c r="C13" s="28" t="str">
        <f t="shared" ca="1" si="2"/>
        <v/>
      </c>
      <c r="D13" s="28" t="str">
        <f t="shared" ca="1" si="3"/>
        <v/>
      </c>
      <c r="E13" s="102" t="str">
        <f t="shared" ca="1" si="4"/>
        <v/>
      </c>
      <c r="F13" s="86" t="str">
        <f t="shared" ca="1" si="5"/>
        <v/>
      </c>
      <c r="G13" s="74" t="str">
        <f t="shared" ca="1" si="6"/>
        <v/>
      </c>
      <c r="H13" s="29" t="str">
        <f t="shared" ca="1" si="7"/>
        <v/>
      </c>
      <c r="I13" s="29" t="str">
        <f t="shared" ca="1" si="8"/>
        <v/>
      </c>
      <c r="J13" s="30" t="str">
        <f t="shared" ca="1" si="9"/>
        <v/>
      </c>
      <c r="L13" s="32" t="str">
        <f t="shared" ca="1" si="10"/>
        <v/>
      </c>
    </row>
    <row r="14" spans="1:12" ht="55.5" customHeight="1" x14ac:dyDescent="0.3">
      <c r="A14" s="33" t="str">
        <f t="shared" ca="1" si="0"/>
        <v xml:space="preserve"> </v>
      </c>
      <c r="B14" s="27" t="str">
        <f t="shared" ca="1" si="1"/>
        <v/>
      </c>
      <c r="C14" s="28" t="str">
        <f t="shared" ca="1" si="2"/>
        <v/>
      </c>
      <c r="D14" s="28" t="str">
        <f t="shared" ca="1" si="3"/>
        <v/>
      </c>
      <c r="E14" s="102" t="str">
        <f t="shared" ca="1" si="4"/>
        <v/>
      </c>
      <c r="F14" s="86" t="str">
        <f t="shared" ca="1" si="5"/>
        <v/>
      </c>
      <c r="G14" s="74" t="str">
        <f t="shared" ca="1" si="6"/>
        <v/>
      </c>
      <c r="H14" s="29" t="str">
        <f t="shared" ca="1" si="7"/>
        <v/>
      </c>
      <c r="I14" s="29" t="str">
        <f t="shared" ca="1" si="8"/>
        <v/>
      </c>
      <c r="J14" s="30" t="str">
        <f t="shared" ca="1" si="9"/>
        <v/>
      </c>
      <c r="L14" s="32" t="str">
        <f t="shared" ca="1" si="10"/>
        <v/>
      </c>
    </row>
    <row r="15" spans="1:12" ht="55.5" customHeight="1" x14ac:dyDescent="0.3">
      <c r="A15" s="33" t="str">
        <f t="shared" ca="1" si="0"/>
        <v xml:space="preserve"> </v>
      </c>
      <c r="B15" s="27" t="str">
        <f t="shared" ca="1" si="1"/>
        <v/>
      </c>
      <c r="C15" s="28" t="str">
        <f t="shared" ca="1" si="2"/>
        <v/>
      </c>
      <c r="D15" s="28" t="str">
        <f t="shared" ca="1" si="3"/>
        <v/>
      </c>
      <c r="E15" s="102" t="str">
        <f t="shared" ca="1" si="4"/>
        <v/>
      </c>
      <c r="F15" s="86" t="str">
        <f t="shared" ca="1" si="5"/>
        <v/>
      </c>
      <c r="G15" s="74" t="str">
        <f t="shared" ca="1" si="6"/>
        <v/>
      </c>
      <c r="H15" s="29" t="str">
        <f t="shared" ca="1" si="7"/>
        <v/>
      </c>
      <c r="I15" s="29" t="str">
        <f t="shared" ca="1" si="8"/>
        <v/>
      </c>
      <c r="J15" s="30" t="str">
        <f t="shared" ca="1" si="9"/>
        <v/>
      </c>
      <c r="L15" s="32" t="str">
        <f t="shared" ca="1" si="10"/>
        <v/>
      </c>
    </row>
    <row r="16" spans="1:12" ht="55.5" customHeight="1" x14ac:dyDescent="0.3">
      <c r="A16" s="33" t="str">
        <f t="shared" ca="1" si="0"/>
        <v xml:space="preserve"> </v>
      </c>
      <c r="B16" s="27" t="str">
        <f t="shared" ca="1" si="1"/>
        <v/>
      </c>
      <c r="C16" s="28" t="str">
        <f t="shared" ca="1" si="2"/>
        <v/>
      </c>
      <c r="D16" s="28" t="str">
        <f t="shared" ca="1" si="3"/>
        <v/>
      </c>
      <c r="E16" s="102" t="str">
        <f t="shared" ca="1" si="4"/>
        <v/>
      </c>
      <c r="F16" s="86" t="str">
        <f t="shared" ca="1" si="5"/>
        <v/>
      </c>
      <c r="G16" s="74" t="str">
        <f t="shared" ca="1" si="6"/>
        <v/>
      </c>
      <c r="H16" s="29" t="str">
        <f t="shared" ca="1" si="7"/>
        <v/>
      </c>
      <c r="I16" s="29" t="str">
        <f t="shared" ca="1" si="8"/>
        <v/>
      </c>
      <c r="J16" s="30" t="str">
        <f t="shared" ca="1" si="9"/>
        <v/>
      </c>
      <c r="L16" s="32" t="str">
        <f t="shared" ca="1" si="10"/>
        <v/>
      </c>
    </row>
    <row r="17" spans="1:12" ht="55.5" customHeight="1" x14ac:dyDescent="0.3">
      <c r="A17" s="33" t="str">
        <f t="shared" ca="1" si="0"/>
        <v xml:space="preserve"> </v>
      </c>
      <c r="B17" s="27" t="str">
        <f t="shared" ca="1" si="1"/>
        <v/>
      </c>
      <c r="C17" s="28" t="str">
        <f t="shared" ca="1" si="2"/>
        <v/>
      </c>
      <c r="D17" s="28" t="str">
        <f t="shared" ca="1" si="3"/>
        <v/>
      </c>
      <c r="E17" s="102" t="str">
        <f t="shared" ca="1" si="4"/>
        <v/>
      </c>
      <c r="F17" s="86" t="str">
        <f t="shared" ca="1" si="5"/>
        <v/>
      </c>
      <c r="G17" s="74" t="str">
        <f t="shared" ca="1" si="6"/>
        <v/>
      </c>
      <c r="H17" s="29" t="str">
        <f t="shared" ca="1" si="7"/>
        <v/>
      </c>
      <c r="I17" s="29" t="str">
        <f t="shared" ca="1" si="8"/>
        <v/>
      </c>
      <c r="J17" s="30" t="str">
        <f t="shared" ca="1" si="9"/>
        <v/>
      </c>
      <c r="L17" s="32" t="str">
        <f t="shared" ca="1" si="10"/>
        <v/>
      </c>
    </row>
    <row r="18" spans="1:12" ht="55.5" customHeight="1" x14ac:dyDescent="0.3">
      <c r="A18" s="33" t="str">
        <f t="shared" ca="1" si="0"/>
        <v xml:space="preserve"> </v>
      </c>
      <c r="B18" s="27" t="str">
        <f t="shared" ca="1" si="1"/>
        <v/>
      </c>
      <c r="C18" s="28" t="str">
        <f t="shared" ca="1" si="2"/>
        <v/>
      </c>
      <c r="D18" s="28" t="str">
        <f t="shared" ca="1" si="3"/>
        <v/>
      </c>
      <c r="E18" s="102" t="str">
        <f t="shared" ca="1" si="4"/>
        <v/>
      </c>
      <c r="F18" s="86" t="str">
        <f t="shared" ca="1" si="5"/>
        <v/>
      </c>
      <c r="G18" s="74" t="str">
        <f t="shared" ca="1" si="6"/>
        <v/>
      </c>
      <c r="H18" s="29" t="str">
        <f t="shared" ca="1" si="7"/>
        <v/>
      </c>
      <c r="I18" s="29" t="str">
        <f t="shared" ca="1" si="8"/>
        <v/>
      </c>
      <c r="J18" s="30" t="str">
        <f t="shared" ca="1" si="9"/>
        <v/>
      </c>
      <c r="L18" s="32" t="str">
        <f t="shared" ca="1" si="10"/>
        <v/>
      </c>
    </row>
    <row r="19" spans="1:12" ht="55.5" customHeight="1" x14ac:dyDescent="0.3">
      <c r="A19" s="33" t="str">
        <f t="shared" ca="1" si="0"/>
        <v xml:space="preserve"> </v>
      </c>
      <c r="B19" s="27" t="str">
        <f t="shared" ca="1" si="1"/>
        <v/>
      </c>
      <c r="C19" s="28" t="str">
        <f t="shared" ca="1" si="2"/>
        <v/>
      </c>
      <c r="D19" s="28" t="str">
        <f t="shared" ca="1" si="3"/>
        <v/>
      </c>
      <c r="E19" s="102" t="str">
        <f t="shared" ca="1" si="4"/>
        <v/>
      </c>
      <c r="F19" s="86" t="str">
        <f t="shared" ca="1" si="5"/>
        <v/>
      </c>
      <c r="G19" s="74" t="str">
        <f t="shared" ca="1" si="6"/>
        <v/>
      </c>
      <c r="H19" s="29" t="str">
        <f t="shared" ca="1" si="7"/>
        <v/>
      </c>
      <c r="I19" s="29" t="str">
        <f t="shared" ca="1" si="8"/>
        <v/>
      </c>
      <c r="J19" s="30" t="str">
        <f t="shared" ca="1" si="9"/>
        <v/>
      </c>
      <c r="L19" s="32" t="str">
        <f t="shared" ca="1" si="10"/>
        <v/>
      </c>
    </row>
    <row r="20" spans="1:12" ht="55.5" customHeight="1" x14ac:dyDescent="0.3">
      <c r="A20" s="33" t="str">
        <f t="shared" ca="1" si="0"/>
        <v xml:space="preserve"> </v>
      </c>
      <c r="B20" s="27" t="str">
        <f t="shared" ca="1" si="1"/>
        <v/>
      </c>
      <c r="C20" s="28" t="str">
        <f t="shared" ca="1" si="2"/>
        <v/>
      </c>
      <c r="D20" s="28" t="str">
        <f t="shared" ca="1" si="3"/>
        <v/>
      </c>
      <c r="E20" s="102" t="str">
        <f t="shared" ca="1" si="4"/>
        <v/>
      </c>
      <c r="F20" s="86" t="str">
        <f t="shared" ca="1" si="5"/>
        <v/>
      </c>
      <c r="G20" s="74" t="str">
        <f t="shared" ca="1" si="6"/>
        <v/>
      </c>
      <c r="H20" s="29" t="str">
        <f t="shared" ca="1" si="7"/>
        <v/>
      </c>
      <c r="I20" s="29" t="str">
        <f t="shared" ca="1" si="8"/>
        <v/>
      </c>
      <c r="J20" s="30" t="str">
        <f t="shared" ca="1" si="9"/>
        <v/>
      </c>
      <c r="L20" s="32" t="str">
        <f t="shared" ca="1" si="10"/>
        <v/>
      </c>
    </row>
    <row r="21" spans="1:12" ht="55.5" customHeight="1" x14ac:dyDescent="0.3">
      <c r="A21" s="33" t="str">
        <f t="shared" ca="1" si="0"/>
        <v xml:space="preserve"> </v>
      </c>
      <c r="B21" s="27" t="str">
        <f t="shared" ca="1" si="1"/>
        <v/>
      </c>
      <c r="C21" s="28" t="str">
        <f t="shared" ca="1" si="2"/>
        <v/>
      </c>
      <c r="D21" s="28" t="str">
        <f t="shared" ca="1" si="3"/>
        <v/>
      </c>
      <c r="E21" s="102" t="str">
        <f t="shared" ca="1" si="4"/>
        <v/>
      </c>
      <c r="F21" s="86" t="str">
        <f t="shared" ca="1" si="5"/>
        <v/>
      </c>
      <c r="G21" s="74" t="str">
        <f t="shared" ca="1" si="6"/>
        <v/>
      </c>
      <c r="H21" s="29" t="str">
        <f t="shared" ca="1" si="7"/>
        <v/>
      </c>
      <c r="I21" s="29" t="str">
        <f t="shared" ca="1" si="8"/>
        <v/>
      </c>
      <c r="J21" s="30" t="str">
        <f t="shared" ca="1" si="9"/>
        <v/>
      </c>
      <c r="L21" s="32" t="str">
        <f t="shared" ca="1" si="10"/>
        <v/>
      </c>
    </row>
    <row r="22" spans="1:12" ht="55.5" customHeight="1" x14ac:dyDescent="0.3">
      <c r="A22" s="33" t="str">
        <f t="shared" ca="1" si="0"/>
        <v xml:space="preserve"> </v>
      </c>
      <c r="B22" s="27" t="str">
        <f t="shared" ca="1" si="1"/>
        <v/>
      </c>
      <c r="C22" s="28" t="str">
        <f t="shared" ca="1" si="2"/>
        <v/>
      </c>
      <c r="D22" s="28" t="str">
        <f t="shared" ca="1" si="3"/>
        <v/>
      </c>
      <c r="E22" s="102" t="str">
        <f t="shared" ca="1" si="4"/>
        <v/>
      </c>
      <c r="F22" s="86" t="str">
        <f t="shared" ca="1" si="5"/>
        <v/>
      </c>
      <c r="G22" s="74" t="str">
        <f t="shared" ca="1" si="6"/>
        <v/>
      </c>
      <c r="H22" s="29" t="str">
        <f t="shared" ca="1" si="7"/>
        <v/>
      </c>
      <c r="I22" s="29" t="str">
        <f t="shared" ca="1" si="8"/>
        <v/>
      </c>
      <c r="J22" s="30" t="str">
        <f t="shared" ca="1" si="9"/>
        <v/>
      </c>
      <c r="L22" s="32" t="str">
        <f t="shared" ca="1" si="10"/>
        <v/>
      </c>
    </row>
    <row r="23" spans="1:12" ht="55.5" customHeight="1" x14ac:dyDescent="0.3">
      <c r="A23" s="33" t="str">
        <f t="shared" ca="1" si="0"/>
        <v xml:space="preserve"> </v>
      </c>
      <c r="B23" s="27" t="str">
        <f t="shared" ca="1" si="1"/>
        <v/>
      </c>
      <c r="C23" s="28" t="str">
        <f t="shared" ca="1" si="2"/>
        <v/>
      </c>
      <c r="D23" s="28" t="str">
        <f t="shared" ca="1" si="3"/>
        <v/>
      </c>
      <c r="E23" s="102" t="str">
        <f t="shared" ca="1" si="4"/>
        <v/>
      </c>
      <c r="F23" s="86" t="str">
        <f t="shared" ca="1" si="5"/>
        <v/>
      </c>
      <c r="G23" s="74" t="str">
        <f t="shared" ca="1" si="6"/>
        <v/>
      </c>
      <c r="H23" s="29" t="str">
        <f t="shared" ca="1" si="7"/>
        <v/>
      </c>
      <c r="I23" s="29" t="str">
        <f t="shared" ca="1" si="8"/>
        <v/>
      </c>
      <c r="J23" s="30" t="str">
        <f t="shared" ca="1" si="9"/>
        <v/>
      </c>
      <c r="L23" s="32" t="str">
        <f t="shared" ca="1" si="10"/>
        <v/>
      </c>
    </row>
    <row r="24" spans="1:12" ht="55.5" customHeight="1" x14ac:dyDescent="0.3">
      <c r="A24" s="33" t="str">
        <f t="shared" ca="1" si="0"/>
        <v xml:space="preserve"> </v>
      </c>
      <c r="B24" s="27" t="str">
        <f t="shared" ca="1" si="1"/>
        <v/>
      </c>
      <c r="C24" s="28" t="str">
        <f t="shared" ca="1" si="2"/>
        <v/>
      </c>
      <c r="D24" s="28" t="str">
        <f t="shared" ca="1" si="3"/>
        <v/>
      </c>
      <c r="E24" s="102" t="str">
        <f t="shared" ca="1" si="4"/>
        <v/>
      </c>
      <c r="F24" s="86" t="str">
        <f t="shared" ca="1" si="5"/>
        <v/>
      </c>
      <c r="G24" s="74" t="str">
        <f t="shared" ca="1" si="6"/>
        <v/>
      </c>
      <c r="H24" s="29" t="str">
        <f t="shared" ca="1" si="7"/>
        <v/>
      </c>
      <c r="I24" s="29" t="str">
        <f t="shared" ca="1" si="8"/>
        <v/>
      </c>
      <c r="J24" s="30" t="str">
        <f t="shared" ca="1" si="9"/>
        <v/>
      </c>
      <c r="L24" s="32" t="str">
        <f t="shared" ca="1" si="10"/>
        <v/>
      </c>
    </row>
    <row r="25" spans="1:12" ht="55.5" customHeight="1" x14ac:dyDescent="0.3">
      <c r="A25" s="33" t="str">
        <f t="shared" ca="1" si="0"/>
        <v xml:space="preserve"> </v>
      </c>
      <c r="B25" s="27" t="str">
        <f t="shared" ca="1" si="1"/>
        <v/>
      </c>
      <c r="C25" s="28" t="str">
        <f t="shared" ca="1" si="2"/>
        <v/>
      </c>
      <c r="D25" s="28" t="str">
        <f t="shared" ca="1" si="3"/>
        <v/>
      </c>
      <c r="E25" s="102" t="str">
        <f t="shared" ca="1" si="4"/>
        <v/>
      </c>
      <c r="F25" s="86" t="str">
        <f t="shared" ca="1" si="5"/>
        <v/>
      </c>
      <c r="G25" s="74" t="str">
        <f t="shared" ca="1" si="6"/>
        <v/>
      </c>
      <c r="H25" s="29" t="str">
        <f t="shared" ca="1" si="7"/>
        <v/>
      </c>
      <c r="I25" s="29" t="str">
        <f t="shared" ca="1" si="8"/>
        <v/>
      </c>
      <c r="J25" s="30" t="str">
        <f t="shared" ca="1" si="9"/>
        <v/>
      </c>
      <c r="L25" s="32" t="str">
        <f t="shared" ca="1" si="10"/>
        <v/>
      </c>
    </row>
    <row r="26" spans="1:12" ht="55.5" customHeight="1" x14ac:dyDescent="0.3">
      <c r="A26" s="33" t="str">
        <f t="shared" ca="1" si="0"/>
        <v xml:space="preserve"> </v>
      </c>
      <c r="B26" s="27" t="str">
        <f t="shared" ca="1" si="1"/>
        <v/>
      </c>
      <c r="C26" s="28" t="str">
        <f t="shared" ca="1" si="2"/>
        <v/>
      </c>
      <c r="D26" s="28" t="str">
        <f t="shared" ca="1" si="3"/>
        <v/>
      </c>
      <c r="E26" s="102" t="str">
        <f t="shared" ca="1" si="4"/>
        <v/>
      </c>
      <c r="F26" s="86" t="str">
        <f t="shared" ca="1" si="5"/>
        <v/>
      </c>
      <c r="G26" s="74" t="str">
        <f t="shared" ca="1" si="6"/>
        <v/>
      </c>
      <c r="H26" s="29" t="str">
        <f t="shared" ca="1" si="7"/>
        <v/>
      </c>
      <c r="I26" s="29" t="str">
        <f t="shared" ca="1" si="8"/>
        <v/>
      </c>
      <c r="J26" s="30" t="str">
        <f t="shared" ca="1" si="9"/>
        <v/>
      </c>
      <c r="L26" s="32" t="str">
        <f t="shared" ca="1" si="10"/>
        <v/>
      </c>
    </row>
    <row r="27" spans="1:12" ht="55.5" customHeight="1" x14ac:dyDescent="0.3">
      <c r="A27" s="33" t="str">
        <f t="shared" ca="1" si="0"/>
        <v xml:space="preserve"> </v>
      </c>
      <c r="B27" s="27" t="str">
        <f t="shared" ca="1" si="1"/>
        <v/>
      </c>
      <c r="C27" s="28" t="str">
        <f t="shared" ca="1" si="2"/>
        <v/>
      </c>
      <c r="D27" s="28" t="str">
        <f t="shared" ca="1" si="3"/>
        <v/>
      </c>
      <c r="E27" s="102" t="str">
        <f t="shared" ca="1" si="4"/>
        <v/>
      </c>
      <c r="F27" s="86" t="str">
        <f t="shared" ca="1" si="5"/>
        <v/>
      </c>
      <c r="G27" s="74" t="str">
        <f t="shared" ca="1" si="6"/>
        <v/>
      </c>
      <c r="H27" s="29" t="str">
        <f t="shared" ca="1" si="7"/>
        <v/>
      </c>
      <c r="I27" s="29" t="str">
        <f t="shared" ca="1" si="8"/>
        <v/>
      </c>
      <c r="J27" s="30" t="str">
        <f t="shared" ca="1" si="9"/>
        <v/>
      </c>
      <c r="L27" s="32" t="str">
        <f t="shared" ca="1" si="10"/>
        <v/>
      </c>
    </row>
    <row r="28" spans="1:12" ht="55.5" customHeight="1" x14ac:dyDescent="0.3">
      <c r="A28" s="33" t="str">
        <f t="shared" ca="1" si="0"/>
        <v xml:space="preserve"> </v>
      </c>
      <c r="B28" s="27" t="str">
        <f t="shared" ca="1" si="1"/>
        <v/>
      </c>
      <c r="C28" s="28" t="str">
        <f t="shared" ca="1" si="2"/>
        <v/>
      </c>
      <c r="D28" s="28" t="str">
        <f t="shared" ca="1" si="3"/>
        <v/>
      </c>
      <c r="E28" s="102" t="str">
        <f t="shared" ca="1" si="4"/>
        <v/>
      </c>
      <c r="F28" s="86" t="str">
        <f t="shared" ca="1" si="5"/>
        <v/>
      </c>
      <c r="G28" s="74" t="str">
        <f t="shared" ca="1" si="6"/>
        <v/>
      </c>
      <c r="H28" s="29" t="str">
        <f t="shared" ca="1" si="7"/>
        <v/>
      </c>
      <c r="I28" s="29" t="str">
        <f t="shared" ca="1" si="8"/>
        <v/>
      </c>
      <c r="J28" s="30" t="str">
        <f t="shared" ca="1" si="9"/>
        <v/>
      </c>
      <c r="L28" s="32" t="str">
        <f t="shared" ca="1" si="10"/>
        <v/>
      </c>
    </row>
    <row r="29" spans="1:12" ht="55.5" customHeight="1" x14ac:dyDescent="0.3">
      <c r="A29" s="33" t="str">
        <f t="shared" ca="1" si="0"/>
        <v xml:space="preserve"> </v>
      </c>
      <c r="B29" s="27" t="str">
        <f t="shared" ca="1" si="1"/>
        <v/>
      </c>
      <c r="C29" s="28" t="str">
        <f t="shared" ca="1" si="2"/>
        <v/>
      </c>
      <c r="D29" s="28" t="str">
        <f t="shared" ca="1" si="3"/>
        <v/>
      </c>
      <c r="E29" s="102" t="str">
        <f t="shared" ca="1" si="4"/>
        <v/>
      </c>
      <c r="F29" s="86" t="str">
        <f t="shared" ca="1" si="5"/>
        <v/>
      </c>
      <c r="G29" s="74" t="str">
        <f t="shared" ca="1" si="6"/>
        <v/>
      </c>
      <c r="H29" s="29" t="str">
        <f t="shared" ca="1" si="7"/>
        <v/>
      </c>
      <c r="I29" s="29" t="str">
        <f t="shared" ca="1" si="8"/>
        <v/>
      </c>
      <c r="J29" s="30" t="str">
        <f t="shared" ca="1" si="9"/>
        <v/>
      </c>
      <c r="L29" s="32" t="str">
        <f t="shared" ca="1" si="10"/>
        <v/>
      </c>
    </row>
    <row r="30" spans="1:12" ht="55.5" customHeight="1" x14ac:dyDescent="0.3">
      <c r="A30" s="33" t="str">
        <f t="shared" ca="1" si="0"/>
        <v xml:space="preserve"> </v>
      </c>
      <c r="B30" s="27" t="str">
        <f t="shared" ca="1" si="1"/>
        <v/>
      </c>
      <c r="C30" s="28" t="str">
        <f t="shared" ca="1" si="2"/>
        <v/>
      </c>
      <c r="D30" s="28" t="str">
        <f t="shared" ca="1" si="3"/>
        <v/>
      </c>
      <c r="E30" s="102" t="str">
        <f t="shared" ca="1" si="4"/>
        <v/>
      </c>
      <c r="F30" s="86" t="str">
        <f t="shared" ca="1" si="5"/>
        <v/>
      </c>
      <c r="G30" s="74" t="str">
        <f t="shared" ca="1" si="6"/>
        <v/>
      </c>
      <c r="H30" s="29" t="str">
        <f t="shared" ca="1" si="7"/>
        <v/>
      </c>
      <c r="I30" s="29" t="str">
        <f t="shared" ca="1" si="8"/>
        <v/>
      </c>
      <c r="J30" s="30" t="str">
        <f t="shared" ca="1" si="9"/>
        <v/>
      </c>
      <c r="L30" s="32" t="str">
        <f t="shared" ca="1" si="10"/>
        <v/>
      </c>
    </row>
    <row r="31" spans="1:12" ht="55.5" customHeight="1" x14ac:dyDescent="0.3">
      <c r="A31" s="33" t="str">
        <f t="shared" ca="1" si="0"/>
        <v xml:space="preserve"> </v>
      </c>
      <c r="B31" s="27" t="str">
        <f t="shared" ca="1" si="1"/>
        <v/>
      </c>
      <c r="C31" s="28" t="str">
        <f t="shared" ca="1" si="2"/>
        <v/>
      </c>
      <c r="D31" s="28" t="str">
        <f t="shared" ca="1" si="3"/>
        <v/>
      </c>
      <c r="E31" s="102" t="str">
        <f t="shared" ca="1" si="4"/>
        <v/>
      </c>
      <c r="F31" s="86" t="str">
        <f t="shared" ca="1" si="5"/>
        <v/>
      </c>
      <c r="G31" s="74" t="str">
        <f t="shared" ca="1" si="6"/>
        <v/>
      </c>
      <c r="H31" s="29" t="str">
        <f t="shared" ca="1" si="7"/>
        <v/>
      </c>
      <c r="I31" s="29" t="str">
        <f t="shared" ca="1" si="8"/>
        <v/>
      </c>
      <c r="J31" s="30" t="str">
        <f t="shared" ca="1" si="9"/>
        <v/>
      </c>
      <c r="L31" s="32" t="str">
        <f t="shared" ca="1" si="10"/>
        <v/>
      </c>
    </row>
    <row r="32" spans="1:12" ht="55.5" customHeight="1" x14ac:dyDescent="0.3">
      <c r="A32" s="33" t="str">
        <f t="shared" ca="1" si="0"/>
        <v xml:space="preserve"> </v>
      </c>
      <c r="B32" s="27" t="str">
        <f t="shared" ca="1" si="1"/>
        <v/>
      </c>
      <c r="C32" s="28" t="str">
        <f t="shared" ca="1" si="2"/>
        <v/>
      </c>
      <c r="D32" s="28" t="str">
        <f t="shared" ca="1" si="3"/>
        <v/>
      </c>
      <c r="E32" s="102" t="str">
        <f t="shared" ca="1" si="4"/>
        <v/>
      </c>
      <c r="F32" s="86" t="str">
        <f t="shared" ca="1" si="5"/>
        <v/>
      </c>
      <c r="G32" s="74" t="str">
        <f t="shared" ca="1" si="6"/>
        <v/>
      </c>
      <c r="H32" s="29" t="str">
        <f t="shared" ca="1" si="7"/>
        <v/>
      </c>
      <c r="I32" s="29" t="str">
        <f t="shared" ca="1" si="8"/>
        <v/>
      </c>
      <c r="J32" s="30" t="str">
        <f t="shared" ca="1" si="9"/>
        <v/>
      </c>
      <c r="L32" s="32" t="str">
        <f t="shared" ca="1" si="10"/>
        <v/>
      </c>
    </row>
    <row r="33" spans="1:12" ht="55.5" customHeight="1" x14ac:dyDescent="0.3">
      <c r="A33" s="33" t="str">
        <f t="shared" ca="1" si="0"/>
        <v xml:space="preserve"> </v>
      </c>
      <c r="B33" s="27" t="str">
        <f t="shared" ca="1" si="1"/>
        <v/>
      </c>
      <c r="C33" s="28" t="str">
        <f t="shared" ca="1" si="2"/>
        <v/>
      </c>
      <c r="D33" s="28" t="str">
        <f t="shared" ca="1" si="3"/>
        <v/>
      </c>
      <c r="E33" s="102" t="str">
        <f t="shared" ca="1" si="4"/>
        <v/>
      </c>
      <c r="F33" s="86" t="str">
        <f t="shared" ca="1" si="5"/>
        <v/>
      </c>
      <c r="G33" s="74" t="str">
        <f t="shared" ca="1" si="6"/>
        <v/>
      </c>
      <c r="H33" s="29" t="str">
        <f t="shared" ca="1" si="7"/>
        <v/>
      </c>
      <c r="I33" s="29" t="str">
        <f t="shared" ca="1" si="8"/>
        <v/>
      </c>
      <c r="J33" s="30" t="str">
        <f t="shared" ca="1" si="9"/>
        <v/>
      </c>
      <c r="L33" s="32" t="str">
        <f t="shared" ca="1" si="10"/>
        <v/>
      </c>
    </row>
    <row r="34" spans="1:12" ht="55.5" customHeight="1" x14ac:dyDescent="0.3">
      <c r="A34" s="33" t="str">
        <f t="shared" ca="1" si="0"/>
        <v xml:space="preserve"> </v>
      </c>
      <c r="B34" s="27" t="str">
        <f t="shared" ca="1" si="1"/>
        <v/>
      </c>
      <c r="C34" s="28" t="str">
        <f t="shared" ca="1" si="2"/>
        <v/>
      </c>
      <c r="D34" s="28" t="str">
        <f t="shared" ca="1" si="3"/>
        <v/>
      </c>
      <c r="E34" s="102" t="str">
        <f t="shared" ca="1" si="4"/>
        <v/>
      </c>
      <c r="F34" s="86" t="str">
        <f t="shared" ca="1" si="5"/>
        <v/>
      </c>
      <c r="G34" s="74" t="str">
        <f t="shared" ca="1" si="6"/>
        <v/>
      </c>
      <c r="H34" s="29" t="str">
        <f t="shared" ca="1" si="7"/>
        <v/>
      </c>
      <c r="I34" s="29" t="str">
        <f t="shared" ca="1" si="8"/>
        <v/>
      </c>
      <c r="J34" s="30" t="str">
        <f t="shared" ca="1" si="9"/>
        <v/>
      </c>
      <c r="L34" s="32" t="str">
        <f t="shared" ca="1" si="10"/>
        <v/>
      </c>
    </row>
    <row r="35" spans="1:12" ht="55.5" customHeight="1" x14ac:dyDescent="0.3">
      <c r="A35" s="33" t="str">
        <f t="shared" ca="1" si="0"/>
        <v xml:space="preserve"> </v>
      </c>
      <c r="B35" s="27" t="str">
        <f t="shared" ca="1" si="1"/>
        <v/>
      </c>
      <c r="C35" s="28" t="str">
        <f t="shared" ca="1" si="2"/>
        <v/>
      </c>
      <c r="D35" s="28" t="str">
        <f t="shared" ca="1" si="3"/>
        <v/>
      </c>
      <c r="E35" s="102" t="str">
        <f t="shared" ca="1" si="4"/>
        <v/>
      </c>
      <c r="F35" s="86" t="str">
        <f t="shared" ca="1" si="5"/>
        <v/>
      </c>
      <c r="G35" s="74" t="str">
        <f t="shared" ca="1" si="6"/>
        <v/>
      </c>
      <c r="H35" s="29" t="str">
        <f t="shared" ca="1" si="7"/>
        <v/>
      </c>
      <c r="I35" s="29" t="str">
        <f t="shared" ca="1" si="8"/>
        <v/>
      </c>
      <c r="J35" s="30" t="str">
        <f t="shared" ca="1" si="9"/>
        <v/>
      </c>
      <c r="L35" s="32" t="str">
        <f t="shared" ca="1" si="10"/>
        <v/>
      </c>
    </row>
    <row r="36" spans="1:12" ht="55.5" customHeight="1" x14ac:dyDescent="0.3">
      <c r="A36" s="33" t="str">
        <f t="shared" ca="1" si="0"/>
        <v xml:space="preserve"> </v>
      </c>
      <c r="B36" s="27" t="str">
        <f t="shared" ca="1" si="1"/>
        <v/>
      </c>
      <c r="C36" s="28" t="str">
        <f t="shared" ca="1" si="2"/>
        <v/>
      </c>
      <c r="D36" s="28" t="str">
        <f t="shared" ca="1" si="3"/>
        <v/>
      </c>
      <c r="E36" s="102" t="str">
        <f t="shared" ca="1" si="4"/>
        <v/>
      </c>
      <c r="F36" s="86" t="str">
        <f t="shared" ca="1" si="5"/>
        <v/>
      </c>
      <c r="G36" s="74" t="str">
        <f t="shared" ca="1" si="6"/>
        <v/>
      </c>
      <c r="H36" s="29" t="str">
        <f t="shared" ca="1" si="7"/>
        <v/>
      </c>
      <c r="I36" s="29" t="str">
        <f t="shared" ca="1" si="8"/>
        <v/>
      </c>
      <c r="J36" s="30" t="str">
        <f t="shared" ca="1" si="9"/>
        <v/>
      </c>
      <c r="L36" s="32" t="str">
        <f t="shared" ca="1" si="10"/>
        <v/>
      </c>
    </row>
    <row r="37" spans="1:12" ht="55.5" customHeight="1" x14ac:dyDescent="0.3">
      <c r="A37" s="33" t="str">
        <f t="shared" ca="1" si="0"/>
        <v xml:space="preserve"> </v>
      </c>
      <c r="B37" s="27" t="str">
        <f t="shared" ca="1" si="1"/>
        <v/>
      </c>
      <c r="C37" s="28" t="str">
        <f t="shared" ca="1" si="2"/>
        <v/>
      </c>
      <c r="D37" s="28" t="str">
        <f t="shared" ca="1" si="3"/>
        <v/>
      </c>
      <c r="E37" s="102" t="str">
        <f t="shared" ca="1" si="4"/>
        <v/>
      </c>
      <c r="F37" s="86" t="str">
        <f t="shared" ca="1" si="5"/>
        <v/>
      </c>
      <c r="G37" s="74" t="str">
        <f t="shared" ca="1" si="6"/>
        <v/>
      </c>
      <c r="H37" s="29" t="str">
        <f t="shared" ca="1" si="7"/>
        <v/>
      </c>
      <c r="I37" s="29" t="str">
        <f t="shared" ca="1" si="8"/>
        <v/>
      </c>
      <c r="J37" s="30" t="str">
        <f t="shared" ca="1" si="9"/>
        <v/>
      </c>
      <c r="L37" s="32" t="str">
        <f t="shared" ca="1" si="10"/>
        <v/>
      </c>
    </row>
    <row r="38" spans="1:12" ht="55.5" customHeight="1" x14ac:dyDescent="0.3">
      <c r="A38" s="33" t="str">
        <f t="shared" ref="A38:A69" ca="1" si="11">IFERROR(VLOOKUP(ROW()-5,업적목록건수,2,TRUE),"")</f>
        <v xml:space="preserve"> </v>
      </c>
      <c r="B38" s="27" t="str">
        <f t="shared" ca="1" si="1"/>
        <v/>
      </c>
      <c r="C38" s="28" t="str">
        <f t="shared" ca="1" si="2"/>
        <v/>
      </c>
      <c r="D38" s="28" t="str">
        <f t="shared" ca="1" si="3"/>
        <v/>
      </c>
      <c r="E38" s="102" t="str">
        <f t="shared" ca="1" si="4"/>
        <v/>
      </c>
      <c r="F38" s="86" t="str">
        <f t="shared" ca="1" si="5"/>
        <v/>
      </c>
      <c r="G38" s="74" t="str">
        <f t="shared" ca="1" si="6"/>
        <v/>
      </c>
      <c r="H38" s="29" t="str">
        <f t="shared" ca="1" si="7"/>
        <v/>
      </c>
      <c r="I38" s="29" t="str">
        <f t="shared" ca="1" si="8"/>
        <v/>
      </c>
      <c r="J38" s="30" t="str">
        <f t="shared" ca="1" si="9"/>
        <v/>
      </c>
      <c r="L38" s="32" t="str">
        <f t="shared" ca="1" si="10"/>
        <v/>
      </c>
    </row>
    <row r="39" spans="1:12" ht="55.5" customHeight="1" x14ac:dyDescent="0.3">
      <c r="A39" s="33" t="str">
        <f t="shared" ca="1" si="11"/>
        <v xml:space="preserve"> </v>
      </c>
      <c r="B39" s="27" t="str">
        <f t="shared" ca="1" si="1"/>
        <v/>
      </c>
      <c r="C39" s="28" t="str">
        <f t="shared" ca="1" si="2"/>
        <v/>
      </c>
      <c r="D39" s="28" t="str">
        <f t="shared" ca="1" si="3"/>
        <v/>
      </c>
      <c r="E39" s="102" t="str">
        <f t="shared" ca="1" si="4"/>
        <v/>
      </c>
      <c r="F39" s="86" t="str">
        <f t="shared" ca="1" si="5"/>
        <v/>
      </c>
      <c r="G39" s="74" t="str">
        <f t="shared" ca="1" si="6"/>
        <v/>
      </c>
      <c r="H39" s="29" t="str">
        <f t="shared" ca="1" si="7"/>
        <v/>
      </c>
      <c r="I39" s="29" t="str">
        <f t="shared" ca="1" si="8"/>
        <v/>
      </c>
      <c r="J39" s="30" t="str">
        <f t="shared" ca="1" si="9"/>
        <v/>
      </c>
      <c r="L39" s="32" t="str">
        <f t="shared" ca="1" si="10"/>
        <v/>
      </c>
    </row>
    <row r="40" spans="1:12" ht="55.5" customHeight="1" x14ac:dyDescent="0.3">
      <c r="A40" s="33" t="str">
        <f t="shared" ca="1" si="11"/>
        <v xml:space="preserve"> </v>
      </c>
      <c r="B40" s="27" t="str">
        <f t="shared" ca="1" si="1"/>
        <v/>
      </c>
      <c r="C40" s="28" t="str">
        <f t="shared" ca="1" si="2"/>
        <v/>
      </c>
      <c r="D40" s="28" t="str">
        <f t="shared" ca="1" si="3"/>
        <v/>
      </c>
      <c r="E40" s="102" t="str">
        <f t="shared" ca="1" si="4"/>
        <v/>
      </c>
      <c r="F40" s="86" t="str">
        <f t="shared" ca="1" si="5"/>
        <v/>
      </c>
      <c r="G40" s="74" t="str">
        <f t="shared" ca="1" si="6"/>
        <v/>
      </c>
      <c r="H40" s="29" t="str">
        <f t="shared" ca="1" si="7"/>
        <v/>
      </c>
      <c r="I40" s="29" t="str">
        <f t="shared" ca="1" si="8"/>
        <v/>
      </c>
      <c r="J40" s="30" t="str">
        <f t="shared" ca="1" si="9"/>
        <v/>
      </c>
      <c r="L40" s="32" t="str">
        <f t="shared" ca="1" si="10"/>
        <v/>
      </c>
    </row>
    <row r="41" spans="1:12" ht="55.5" customHeight="1" x14ac:dyDescent="0.3">
      <c r="A41" s="33" t="str">
        <f t="shared" ca="1" si="11"/>
        <v xml:space="preserve"> </v>
      </c>
      <c r="B41" s="27" t="str">
        <f t="shared" ca="1" si="1"/>
        <v/>
      </c>
      <c r="C41" s="28" t="str">
        <f t="shared" ca="1" si="2"/>
        <v/>
      </c>
      <c r="D41" s="28" t="str">
        <f t="shared" ca="1" si="3"/>
        <v/>
      </c>
      <c r="E41" s="102" t="str">
        <f t="shared" ca="1" si="4"/>
        <v/>
      </c>
      <c r="F41" s="86" t="str">
        <f t="shared" ca="1" si="5"/>
        <v/>
      </c>
      <c r="G41" s="74" t="str">
        <f t="shared" ca="1" si="6"/>
        <v/>
      </c>
      <c r="H41" s="29" t="str">
        <f t="shared" ca="1" si="7"/>
        <v/>
      </c>
      <c r="I41" s="29" t="str">
        <f t="shared" ca="1" si="8"/>
        <v/>
      </c>
      <c r="J41" s="30" t="str">
        <f t="shared" ca="1" si="9"/>
        <v/>
      </c>
      <c r="L41" s="32" t="str">
        <f t="shared" ca="1" si="10"/>
        <v/>
      </c>
    </row>
    <row r="42" spans="1:12" ht="55.5" customHeight="1" x14ac:dyDescent="0.3">
      <c r="A42" s="33" t="str">
        <f t="shared" ca="1" si="11"/>
        <v xml:space="preserve"> </v>
      </c>
      <c r="B42" s="27" t="str">
        <f t="shared" ca="1" si="1"/>
        <v/>
      </c>
      <c r="C42" s="28" t="str">
        <f t="shared" ca="1" si="2"/>
        <v/>
      </c>
      <c r="D42" s="28" t="str">
        <f t="shared" ca="1" si="3"/>
        <v/>
      </c>
      <c r="E42" s="102" t="str">
        <f t="shared" ca="1" si="4"/>
        <v/>
      </c>
      <c r="F42" s="86" t="str">
        <f t="shared" ca="1" si="5"/>
        <v/>
      </c>
      <c r="G42" s="74" t="str">
        <f t="shared" ca="1" si="6"/>
        <v/>
      </c>
      <c r="H42" s="29" t="str">
        <f t="shared" ca="1" si="7"/>
        <v/>
      </c>
      <c r="I42" s="29" t="str">
        <f t="shared" ca="1" si="8"/>
        <v/>
      </c>
      <c r="J42" s="30" t="str">
        <f t="shared" ca="1" si="9"/>
        <v/>
      </c>
      <c r="L42" s="32" t="str">
        <f t="shared" ca="1" si="10"/>
        <v/>
      </c>
    </row>
    <row r="43" spans="1:12" ht="55.5" customHeight="1" x14ac:dyDescent="0.3">
      <c r="A43" s="33" t="str">
        <f t="shared" ca="1" si="11"/>
        <v xml:space="preserve"> </v>
      </c>
      <c r="B43" s="27" t="str">
        <f t="shared" ca="1" si="1"/>
        <v/>
      </c>
      <c r="C43" s="28" t="str">
        <f t="shared" ca="1" si="2"/>
        <v/>
      </c>
      <c r="D43" s="28" t="str">
        <f t="shared" ca="1" si="3"/>
        <v/>
      </c>
      <c r="E43" s="102" t="str">
        <f t="shared" ca="1" si="4"/>
        <v/>
      </c>
      <c r="F43" s="86" t="str">
        <f t="shared" ca="1" si="5"/>
        <v/>
      </c>
      <c r="G43" s="74" t="str">
        <f t="shared" ca="1" si="6"/>
        <v/>
      </c>
      <c r="H43" s="29" t="str">
        <f t="shared" ca="1" si="7"/>
        <v/>
      </c>
      <c r="I43" s="29" t="str">
        <f t="shared" ca="1" si="8"/>
        <v/>
      </c>
      <c r="J43" s="30" t="str">
        <f t="shared" ca="1" si="9"/>
        <v/>
      </c>
      <c r="L43" s="32" t="str">
        <f t="shared" ca="1" si="10"/>
        <v/>
      </c>
    </row>
    <row r="44" spans="1:12" ht="55.5" customHeight="1" x14ac:dyDescent="0.3">
      <c r="A44" s="33" t="str">
        <f t="shared" ca="1" si="11"/>
        <v xml:space="preserve"> </v>
      </c>
      <c r="B44" s="27" t="str">
        <f t="shared" ca="1" si="1"/>
        <v/>
      </c>
      <c r="C44" s="28" t="str">
        <f t="shared" ca="1" si="2"/>
        <v/>
      </c>
      <c r="D44" s="28" t="str">
        <f t="shared" ca="1" si="3"/>
        <v/>
      </c>
      <c r="E44" s="102" t="str">
        <f t="shared" ca="1" si="4"/>
        <v/>
      </c>
      <c r="F44" s="86" t="str">
        <f t="shared" ca="1" si="5"/>
        <v/>
      </c>
      <c r="G44" s="74" t="str">
        <f t="shared" ca="1" si="6"/>
        <v/>
      </c>
      <c r="H44" s="29" t="str">
        <f t="shared" ca="1" si="7"/>
        <v/>
      </c>
      <c r="I44" s="29" t="str">
        <f t="shared" ca="1" si="8"/>
        <v/>
      </c>
      <c r="J44" s="30" t="str">
        <f t="shared" ca="1" si="9"/>
        <v/>
      </c>
      <c r="L44" s="32" t="str">
        <f t="shared" ca="1" si="10"/>
        <v/>
      </c>
    </row>
    <row r="45" spans="1:12" ht="55.5" customHeight="1" x14ac:dyDescent="0.3">
      <c r="A45" s="33" t="str">
        <f t="shared" ca="1" si="11"/>
        <v xml:space="preserve"> </v>
      </c>
      <c r="B45" s="27" t="str">
        <f t="shared" ca="1" si="1"/>
        <v/>
      </c>
      <c r="C45" s="28" t="str">
        <f t="shared" ca="1" si="2"/>
        <v/>
      </c>
      <c r="D45" s="28" t="str">
        <f t="shared" ca="1" si="3"/>
        <v/>
      </c>
      <c r="E45" s="102" t="str">
        <f t="shared" ca="1" si="4"/>
        <v/>
      </c>
      <c r="F45" s="86" t="str">
        <f t="shared" ca="1" si="5"/>
        <v/>
      </c>
      <c r="G45" s="74" t="str">
        <f t="shared" ca="1" si="6"/>
        <v/>
      </c>
      <c r="H45" s="29" t="str">
        <f t="shared" ca="1" si="7"/>
        <v/>
      </c>
      <c r="I45" s="29" t="str">
        <f t="shared" ca="1" si="8"/>
        <v/>
      </c>
      <c r="J45" s="30" t="str">
        <f t="shared" ca="1" si="9"/>
        <v/>
      </c>
      <c r="L45" s="32" t="str">
        <f t="shared" ca="1" si="10"/>
        <v/>
      </c>
    </row>
    <row r="46" spans="1:12" ht="55.5" customHeight="1" x14ac:dyDescent="0.3">
      <c r="A46" s="33" t="str">
        <f t="shared" ca="1" si="11"/>
        <v xml:space="preserve"> </v>
      </c>
      <c r="B46" s="27" t="str">
        <f t="shared" ca="1" si="1"/>
        <v/>
      </c>
      <c r="C46" s="28" t="str">
        <f t="shared" ca="1" si="2"/>
        <v/>
      </c>
      <c r="D46" s="28" t="str">
        <f t="shared" ca="1" si="3"/>
        <v/>
      </c>
      <c r="E46" s="102" t="str">
        <f t="shared" ca="1" si="4"/>
        <v/>
      </c>
      <c r="F46" s="86" t="str">
        <f t="shared" ca="1" si="5"/>
        <v/>
      </c>
      <c r="G46" s="74" t="str">
        <f t="shared" ca="1" si="6"/>
        <v/>
      </c>
      <c r="H46" s="29" t="str">
        <f t="shared" ca="1" si="7"/>
        <v/>
      </c>
      <c r="I46" s="29" t="str">
        <f t="shared" ca="1" si="8"/>
        <v/>
      </c>
      <c r="J46" s="30" t="str">
        <f t="shared" ca="1" si="9"/>
        <v/>
      </c>
      <c r="L46" s="32" t="str">
        <f t="shared" ca="1" si="10"/>
        <v/>
      </c>
    </row>
    <row r="47" spans="1:12" ht="55.5" customHeight="1" x14ac:dyDescent="0.3">
      <c r="A47" s="33" t="str">
        <f t="shared" ca="1" si="11"/>
        <v xml:space="preserve"> </v>
      </c>
      <c r="B47" s="27" t="str">
        <f t="shared" ca="1" si="1"/>
        <v/>
      </c>
      <c r="C47" s="28" t="str">
        <f t="shared" ca="1" si="2"/>
        <v/>
      </c>
      <c r="D47" s="28" t="str">
        <f t="shared" ca="1" si="3"/>
        <v/>
      </c>
      <c r="E47" s="102" t="str">
        <f t="shared" ca="1" si="4"/>
        <v/>
      </c>
      <c r="F47" s="86" t="str">
        <f t="shared" ca="1" si="5"/>
        <v/>
      </c>
      <c r="G47" s="74" t="str">
        <f t="shared" ca="1" si="6"/>
        <v/>
      </c>
      <c r="H47" s="29" t="str">
        <f t="shared" ca="1" si="7"/>
        <v/>
      </c>
      <c r="I47" s="29" t="str">
        <f t="shared" ca="1" si="8"/>
        <v/>
      </c>
      <c r="J47" s="30" t="str">
        <f t="shared" ca="1" si="9"/>
        <v/>
      </c>
      <c r="L47" s="32" t="str">
        <f t="shared" ca="1" si="10"/>
        <v/>
      </c>
    </row>
    <row r="48" spans="1:12" ht="55.5" customHeight="1" x14ac:dyDescent="0.3">
      <c r="A48" s="33" t="str">
        <f t="shared" ca="1" si="11"/>
        <v xml:space="preserve"> </v>
      </c>
      <c r="B48" s="27" t="str">
        <f t="shared" ca="1" si="1"/>
        <v/>
      </c>
      <c r="C48" s="28" t="str">
        <f t="shared" ca="1" si="2"/>
        <v/>
      </c>
      <c r="D48" s="28" t="str">
        <f t="shared" ca="1" si="3"/>
        <v/>
      </c>
      <c r="E48" s="102" t="str">
        <f t="shared" ca="1" si="4"/>
        <v/>
      </c>
      <c r="F48" s="86" t="str">
        <f t="shared" ca="1" si="5"/>
        <v/>
      </c>
      <c r="G48" s="74" t="str">
        <f t="shared" ca="1" si="6"/>
        <v/>
      </c>
      <c r="H48" s="29" t="str">
        <f t="shared" ca="1" si="7"/>
        <v/>
      </c>
      <c r="I48" s="29" t="str">
        <f t="shared" ca="1" si="8"/>
        <v/>
      </c>
      <c r="J48" s="30" t="str">
        <f t="shared" ca="1" si="9"/>
        <v/>
      </c>
      <c r="L48" s="32" t="str">
        <f t="shared" ca="1" si="10"/>
        <v/>
      </c>
    </row>
    <row r="49" spans="1:12" ht="55.5" customHeight="1" x14ac:dyDescent="0.3">
      <c r="A49" s="33" t="str">
        <f t="shared" ca="1" si="11"/>
        <v xml:space="preserve"> </v>
      </c>
      <c r="B49" s="27" t="str">
        <f t="shared" ca="1" si="1"/>
        <v/>
      </c>
      <c r="C49" s="28" t="str">
        <f t="shared" ca="1" si="2"/>
        <v/>
      </c>
      <c r="D49" s="28" t="str">
        <f t="shared" ca="1" si="3"/>
        <v/>
      </c>
      <c r="E49" s="102" t="str">
        <f t="shared" ca="1" si="4"/>
        <v/>
      </c>
      <c r="F49" s="86" t="str">
        <f t="shared" ca="1" si="5"/>
        <v/>
      </c>
      <c r="G49" s="74" t="str">
        <f t="shared" ca="1" si="6"/>
        <v/>
      </c>
      <c r="H49" s="29" t="str">
        <f t="shared" ca="1" si="7"/>
        <v/>
      </c>
      <c r="I49" s="29" t="str">
        <f t="shared" ca="1" si="8"/>
        <v/>
      </c>
      <c r="J49" s="30" t="str">
        <f t="shared" ca="1" si="9"/>
        <v/>
      </c>
      <c r="L49" s="32" t="str">
        <f t="shared" ca="1" si="10"/>
        <v/>
      </c>
    </row>
    <row r="50" spans="1:12" ht="55.5" customHeight="1" x14ac:dyDescent="0.3">
      <c r="A50" s="33" t="str">
        <f t="shared" ca="1" si="11"/>
        <v xml:space="preserve"> </v>
      </c>
      <c r="B50" s="27" t="str">
        <f t="shared" ca="1" si="1"/>
        <v/>
      </c>
      <c r="C50" s="28" t="str">
        <f t="shared" ca="1" si="2"/>
        <v/>
      </c>
      <c r="D50" s="28" t="str">
        <f t="shared" ca="1" si="3"/>
        <v/>
      </c>
      <c r="E50" s="102" t="str">
        <f t="shared" ca="1" si="4"/>
        <v/>
      </c>
      <c r="F50" s="86" t="str">
        <f t="shared" ca="1" si="5"/>
        <v/>
      </c>
      <c r="G50" s="74" t="str">
        <f t="shared" ca="1" si="6"/>
        <v/>
      </c>
      <c r="H50" s="29" t="str">
        <f t="shared" ca="1" si="7"/>
        <v/>
      </c>
      <c r="I50" s="29" t="str">
        <f t="shared" ca="1" si="8"/>
        <v/>
      </c>
      <c r="J50" s="30" t="str">
        <f t="shared" ca="1" si="9"/>
        <v/>
      </c>
      <c r="L50" s="32" t="str">
        <f t="shared" ca="1" si="10"/>
        <v/>
      </c>
    </row>
    <row r="51" spans="1:12" ht="55.5" customHeight="1" x14ac:dyDescent="0.3">
      <c r="A51" s="33" t="str">
        <f t="shared" ca="1" si="11"/>
        <v xml:space="preserve"> </v>
      </c>
      <c r="B51" s="27" t="str">
        <f t="shared" ca="1" si="1"/>
        <v/>
      </c>
      <c r="C51" s="28" t="str">
        <f t="shared" ca="1" si="2"/>
        <v/>
      </c>
      <c r="D51" s="28" t="str">
        <f t="shared" ca="1" si="3"/>
        <v/>
      </c>
      <c r="E51" s="102" t="str">
        <f t="shared" ca="1" si="4"/>
        <v/>
      </c>
      <c r="F51" s="86" t="str">
        <f t="shared" ca="1" si="5"/>
        <v/>
      </c>
      <c r="G51" s="74" t="str">
        <f t="shared" ca="1" si="6"/>
        <v/>
      </c>
      <c r="H51" s="29" t="str">
        <f t="shared" ca="1" si="7"/>
        <v/>
      </c>
      <c r="I51" s="29" t="str">
        <f t="shared" ca="1" si="8"/>
        <v/>
      </c>
      <c r="J51" s="30" t="str">
        <f t="shared" ca="1" si="9"/>
        <v/>
      </c>
      <c r="L51" s="32" t="str">
        <f t="shared" ca="1" si="10"/>
        <v/>
      </c>
    </row>
    <row r="52" spans="1:12" ht="55.5" customHeight="1" x14ac:dyDescent="0.3">
      <c r="A52" s="33" t="str">
        <f t="shared" ca="1" si="11"/>
        <v xml:space="preserve"> </v>
      </c>
      <c r="B52" s="27" t="str">
        <f t="shared" ca="1" si="1"/>
        <v/>
      </c>
      <c r="C52" s="28" t="str">
        <f t="shared" ca="1" si="2"/>
        <v/>
      </c>
      <c r="D52" s="28" t="str">
        <f t="shared" ca="1" si="3"/>
        <v/>
      </c>
      <c r="E52" s="102" t="str">
        <f t="shared" ca="1" si="4"/>
        <v/>
      </c>
      <c r="F52" s="86" t="str">
        <f t="shared" ca="1" si="5"/>
        <v/>
      </c>
      <c r="G52" s="74" t="str">
        <f t="shared" ca="1" si="6"/>
        <v/>
      </c>
      <c r="H52" s="29" t="str">
        <f t="shared" ca="1" si="7"/>
        <v/>
      </c>
      <c r="I52" s="29" t="str">
        <f t="shared" ca="1" si="8"/>
        <v/>
      </c>
      <c r="J52" s="30" t="str">
        <f t="shared" ca="1" si="9"/>
        <v/>
      </c>
      <c r="L52" s="32" t="str">
        <f t="shared" ca="1" si="10"/>
        <v/>
      </c>
    </row>
    <row r="53" spans="1:12" ht="55.5" customHeight="1" x14ac:dyDescent="0.3">
      <c r="A53" s="33" t="str">
        <f t="shared" ca="1" si="11"/>
        <v xml:space="preserve"> </v>
      </c>
      <c r="B53" s="27" t="str">
        <f t="shared" ca="1" si="1"/>
        <v/>
      </c>
      <c r="C53" s="28" t="str">
        <f t="shared" ca="1" si="2"/>
        <v/>
      </c>
      <c r="D53" s="28" t="str">
        <f t="shared" ca="1" si="3"/>
        <v/>
      </c>
      <c r="E53" s="102" t="str">
        <f t="shared" ca="1" si="4"/>
        <v/>
      </c>
      <c r="F53" s="86" t="str">
        <f t="shared" ca="1" si="5"/>
        <v/>
      </c>
      <c r="G53" s="74" t="str">
        <f t="shared" ca="1" si="6"/>
        <v/>
      </c>
      <c r="H53" s="29" t="str">
        <f t="shared" ca="1" si="7"/>
        <v/>
      </c>
      <c r="I53" s="29" t="str">
        <f t="shared" ca="1" si="8"/>
        <v/>
      </c>
      <c r="J53" s="30" t="str">
        <f t="shared" ca="1" si="9"/>
        <v/>
      </c>
      <c r="L53" s="32" t="str">
        <f t="shared" ca="1" si="10"/>
        <v/>
      </c>
    </row>
    <row r="54" spans="1:12" ht="55.5" customHeight="1" x14ac:dyDescent="0.3">
      <c r="A54" s="33" t="str">
        <f t="shared" ca="1" si="11"/>
        <v xml:space="preserve"> </v>
      </c>
      <c r="B54" s="27" t="str">
        <f t="shared" ca="1" si="1"/>
        <v/>
      </c>
      <c r="C54" s="28" t="str">
        <f t="shared" ca="1" si="2"/>
        <v/>
      </c>
      <c r="D54" s="28" t="str">
        <f t="shared" ca="1" si="3"/>
        <v/>
      </c>
      <c r="E54" s="102" t="str">
        <f t="shared" ca="1" si="4"/>
        <v/>
      </c>
      <c r="F54" s="86" t="str">
        <f t="shared" ca="1" si="5"/>
        <v/>
      </c>
      <c r="G54" s="74" t="str">
        <f t="shared" ca="1" si="6"/>
        <v/>
      </c>
      <c r="H54" s="29" t="str">
        <f t="shared" ca="1" si="7"/>
        <v/>
      </c>
      <c r="I54" s="29" t="str">
        <f t="shared" ca="1" si="8"/>
        <v/>
      </c>
      <c r="J54" s="30" t="str">
        <f t="shared" ca="1" si="9"/>
        <v/>
      </c>
      <c r="L54" s="32" t="str">
        <f t="shared" ca="1" si="10"/>
        <v/>
      </c>
    </row>
    <row r="55" spans="1:12" ht="55.5" customHeight="1" x14ac:dyDescent="0.3">
      <c r="A55" s="33" t="str">
        <f t="shared" ca="1" si="11"/>
        <v xml:space="preserve"> </v>
      </c>
      <c r="B55" s="27" t="str">
        <f t="shared" ca="1" si="1"/>
        <v/>
      </c>
      <c r="C55" s="28" t="str">
        <f t="shared" ca="1" si="2"/>
        <v/>
      </c>
      <c r="D55" s="28" t="str">
        <f t="shared" ca="1" si="3"/>
        <v/>
      </c>
      <c r="E55" s="102" t="str">
        <f t="shared" ca="1" si="4"/>
        <v/>
      </c>
      <c r="F55" s="86" t="str">
        <f t="shared" ca="1" si="5"/>
        <v/>
      </c>
      <c r="G55" s="74" t="str">
        <f t="shared" ca="1" si="6"/>
        <v/>
      </c>
      <c r="H55" s="29" t="str">
        <f t="shared" ca="1" si="7"/>
        <v/>
      </c>
      <c r="I55" s="29" t="str">
        <f t="shared" ca="1" si="8"/>
        <v/>
      </c>
      <c r="J55" s="30" t="str">
        <f t="shared" ca="1" si="9"/>
        <v/>
      </c>
      <c r="L55" s="32" t="str">
        <f t="shared" ca="1" si="10"/>
        <v/>
      </c>
    </row>
    <row r="56" spans="1:12" ht="55.5" customHeight="1" x14ac:dyDescent="0.3">
      <c r="A56" s="33" t="str">
        <f t="shared" ca="1" si="11"/>
        <v xml:space="preserve"> </v>
      </c>
      <c r="B56" s="27" t="str">
        <f t="shared" ca="1" si="1"/>
        <v/>
      </c>
      <c r="C56" s="28" t="str">
        <f t="shared" ca="1" si="2"/>
        <v/>
      </c>
      <c r="D56" s="28" t="str">
        <f t="shared" ca="1" si="3"/>
        <v/>
      </c>
      <c r="E56" s="102" t="str">
        <f t="shared" ca="1" si="4"/>
        <v/>
      </c>
      <c r="F56" s="86" t="str">
        <f t="shared" ca="1" si="5"/>
        <v/>
      </c>
      <c r="G56" s="74" t="str">
        <f t="shared" ca="1" si="6"/>
        <v/>
      </c>
      <c r="H56" s="29" t="str">
        <f t="shared" ca="1" si="7"/>
        <v/>
      </c>
      <c r="I56" s="29" t="str">
        <f t="shared" ca="1" si="8"/>
        <v/>
      </c>
      <c r="J56" s="30" t="str">
        <f t="shared" ca="1" si="9"/>
        <v/>
      </c>
      <c r="L56" s="32" t="str">
        <f t="shared" ca="1" si="10"/>
        <v/>
      </c>
    </row>
    <row r="57" spans="1:12" ht="55.5" customHeight="1" x14ac:dyDescent="0.3">
      <c r="A57" s="33" t="str">
        <f t="shared" ca="1" si="11"/>
        <v xml:space="preserve"> </v>
      </c>
      <c r="B57" s="27" t="str">
        <f t="shared" ca="1" si="1"/>
        <v/>
      </c>
      <c r="C57" s="28" t="str">
        <f t="shared" ca="1" si="2"/>
        <v/>
      </c>
      <c r="D57" s="28" t="str">
        <f t="shared" ca="1" si="3"/>
        <v/>
      </c>
      <c r="E57" s="102" t="str">
        <f t="shared" ca="1" si="4"/>
        <v/>
      </c>
      <c r="F57" s="86" t="str">
        <f t="shared" ca="1" si="5"/>
        <v/>
      </c>
      <c r="G57" s="74" t="str">
        <f t="shared" ca="1" si="6"/>
        <v/>
      </c>
      <c r="H57" s="29" t="str">
        <f t="shared" ca="1" si="7"/>
        <v/>
      </c>
      <c r="I57" s="29" t="str">
        <f t="shared" ca="1" si="8"/>
        <v/>
      </c>
      <c r="J57" s="30" t="str">
        <f t="shared" ca="1" si="9"/>
        <v/>
      </c>
      <c r="L57" s="32" t="str">
        <f t="shared" ca="1" si="10"/>
        <v/>
      </c>
    </row>
    <row r="58" spans="1:12" ht="55.5" customHeight="1" x14ac:dyDescent="0.3">
      <c r="A58" s="33" t="str">
        <f t="shared" ca="1" si="11"/>
        <v xml:space="preserve"> </v>
      </c>
      <c r="B58" s="27" t="str">
        <f t="shared" ca="1" si="1"/>
        <v/>
      </c>
      <c r="C58" s="28" t="str">
        <f t="shared" ca="1" si="2"/>
        <v/>
      </c>
      <c r="D58" s="28" t="str">
        <f t="shared" ca="1" si="3"/>
        <v/>
      </c>
      <c r="E58" s="102" t="str">
        <f t="shared" ca="1" si="4"/>
        <v/>
      </c>
      <c r="F58" s="86" t="str">
        <f t="shared" ca="1" si="5"/>
        <v/>
      </c>
      <c r="G58" s="74" t="str">
        <f t="shared" ca="1" si="6"/>
        <v/>
      </c>
      <c r="H58" s="29" t="str">
        <f t="shared" ca="1" si="7"/>
        <v/>
      </c>
      <c r="I58" s="29" t="str">
        <f t="shared" ca="1" si="8"/>
        <v/>
      </c>
      <c r="J58" s="30" t="str">
        <f t="shared" ca="1" si="9"/>
        <v/>
      </c>
      <c r="L58" s="32" t="str">
        <f t="shared" ca="1" si="10"/>
        <v/>
      </c>
    </row>
    <row r="59" spans="1:12" ht="55.5" customHeight="1" x14ac:dyDescent="0.3">
      <c r="A59" s="33" t="str">
        <f t="shared" ca="1" si="11"/>
        <v xml:space="preserve"> </v>
      </c>
      <c r="B59" s="27" t="str">
        <f t="shared" ca="1" si="1"/>
        <v/>
      </c>
      <c r="C59" s="28" t="str">
        <f t="shared" ca="1" si="2"/>
        <v/>
      </c>
      <c r="D59" s="28" t="str">
        <f t="shared" ca="1" si="3"/>
        <v/>
      </c>
      <c r="E59" s="102" t="str">
        <f t="shared" ca="1" si="4"/>
        <v/>
      </c>
      <c r="F59" s="86" t="str">
        <f t="shared" ca="1" si="5"/>
        <v/>
      </c>
      <c r="G59" s="74" t="str">
        <f t="shared" ca="1" si="6"/>
        <v/>
      </c>
      <c r="H59" s="29" t="str">
        <f t="shared" ca="1" si="7"/>
        <v/>
      </c>
      <c r="I59" s="29" t="str">
        <f t="shared" ca="1" si="8"/>
        <v/>
      </c>
      <c r="J59" s="30" t="str">
        <f t="shared" ca="1" si="9"/>
        <v/>
      </c>
      <c r="L59" s="32" t="str">
        <f t="shared" ca="1" si="10"/>
        <v/>
      </c>
    </row>
    <row r="60" spans="1:12" ht="55.5" customHeight="1" x14ac:dyDescent="0.3">
      <c r="A60" s="33" t="str">
        <f t="shared" ca="1" si="11"/>
        <v xml:space="preserve"> </v>
      </c>
      <c r="B60" s="27" t="str">
        <f t="shared" ca="1" si="1"/>
        <v/>
      </c>
      <c r="C60" s="28" t="str">
        <f t="shared" ca="1" si="2"/>
        <v/>
      </c>
      <c r="D60" s="28" t="str">
        <f t="shared" ca="1" si="3"/>
        <v/>
      </c>
      <c r="E60" s="102" t="str">
        <f t="shared" ca="1" si="4"/>
        <v/>
      </c>
      <c r="F60" s="86" t="str">
        <f t="shared" ca="1" si="5"/>
        <v/>
      </c>
      <c r="G60" s="74" t="str">
        <f t="shared" ca="1" si="6"/>
        <v/>
      </c>
      <c r="H60" s="29" t="str">
        <f t="shared" ca="1" si="7"/>
        <v/>
      </c>
      <c r="I60" s="29" t="str">
        <f t="shared" ca="1" si="8"/>
        <v/>
      </c>
      <c r="J60" s="30" t="str">
        <f t="shared" ca="1" si="9"/>
        <v/>
      </c>
      <c r="L60" s="32" t="str">
        <f t="shared" ca="1" si="10"/>
        <v/>
      </c>
    </row>
    <row r="61" spans="1:12" ht="55.5" customHeight="1" x14ac:dyDescent="0.3">
      <c r="A61" s="33" t="str">
        <f t="shared" ca="1" si="11"/>
        <v xml:space="preserve"> </v>
      </c>
      <c r="B61" s="27" t="str">
        <f t="shared" ca="1" si="1"/>
        <v/>
      </c>
      <c r="C61" s="28" t="str">
        <f t="shared" ca="1" si="2"/>
        <v/>
      </c>
      <c r="D61" s="28" t="str">
        <f t="shared" ca="1" si="3"/>
        <v/>
      </c>
      <c r="E61" s="102" t="str">
        <f t="shared" ca="1" si="4"/>
        <v/>
      </c>
      <c r="F61" s="86" t="str">
        <f t="shared" ca="1" si="5"/>
        <v/>
      </c>
      <c r="G61" s="74" t="str">
        <f t="shared" ca="1" si="6"/>
        <v/>
      </c>
      <c r="H61" s="29" t="str">
        <f t="shared" ca="1" si="7"/>
        <v/>
      </c>
      <c r="I61" s="29" t="str">
        <f t="shared" ca="1" si="8"/>
        <v/>
      </c>
      <c r="J61" s="30" t="str">
        <f t="shared" ca="1" si="9"/>
        <v/>
      </c>
      <c r="L61" s="32" t="str">
        <f t="shared" ca="1" si="10"/>
        <v/>
      </c>
    </row>
    <row r="62" spans="1:12" ht="55.5" customHeight="1" x14ac:dyDescent="0.3">
      <c r="A62" s="33" t="str">
        <f t="shared" ca="1" si="11"/>
        <v xml:space="preserve"> </v>
      </c>
      <c r="B62" s="27" t="str">
        <f t="shared" ca="1" si="1"/>
        <v/>
      </c>
      <c r="C62" s="28" t="str">
        <f t="shared" ca="1" si="2"/>
        <v/>
      </c>
      <c r="D62" s="28" t="str">
        <f t="shared" ca="1" si="3"/>
        <v/>
      </c>
      <c r="E62" s="102" t="str">
        <f t="shared" ca="1" si="4"/>
        <v/>
      </c>
      <c r="F62" s="86" t="str">
        <f t="shared" ca="1" si="5"/>
        <v/>
      </c>
      <c r="G62" s="74" t="str">
        <f t="shared" ca="1" si="6"/>
        <v/>
      </c>
      <c r="H62" s="29" t="str">
        <f t="shared" ca="1" si="7"/>
        <v/>
      </c>
      <c r="I62" s="29" t="str">
        <f t="shared" ca="1" si="8"/>
        <v/>
      </c>
      <c r="J62" s="30" t="str">
        <f t="shared" ca="1" si="9"/>
        <v/>
      </c>
      <c r="L62" s="32" t="str">
        <f t="shared" ca="1" si="10"/>
        <v/>
      </c>
    </row>
    <row r="63" spans="1:12" ht="55.5" customHeight="1" x14ac:dyDescent="0.3">
      <c r="A63" s="33" t="str">
        <f t="shared" ca="1" si="11"/>
        <v xml:space="preserve"> </v>
      </c>
      <c r="B63" s="27" t="str">
        <f t="shared" ca="1" si="1"/>
        <v/>
      </c>
      <c r="C63" s="28" t="str">
        <f t="shared" ca="1" si="2"/>
        <v/>
      </c>
      <c r="D63" s="28" t="str">
        <f t="shared" ca="1" si="3"/>
        <v/>
      </c>
      <c r="E63" s="102" t="str">
        <f t="shared" ca="1" si="4"/>
        <v/>
      </c>
      <c r="F63" s="86" t="str">
        <f t="shared" ca="1" si="5"/>
        <v/>
      </c>
      <c r="G63" s="74" t="str">
        <f t="shared" ca="1" si="6"/>
        <v/>
      </c>
      <c r="H63" s="29" t="str">
        <f t="shared" ca="1" si="7"/>
        <v/>
      </c>
      <c r="I63" s="29" t="str">
        <f t="shared" ca="1" si="8"/>
        <v/>
      </c>
      <c r="J63" s="30" t="str">
        <f t="shared" ca="1" si="9"/>
        <v/>
      </c>
      <c r="L63" s="32" t="str">
        <f t="shared" ca="1" si="10"/>
        <v/>
      </c>
    </row>
    <row r="64" spans="1:12" ht="55.5" customHeight="1" x14ac:dyDescent="0.3">
      <c r="A64" s="33" t="str">
        <f t="shared" ca="1" si="11"/>
        <v xml:space="preserve"> </v>
      </c>
      <c r="B64" s="27" t="str">
        <f t="shared" ca="1" si="1"/>
        <v/>
      </c>
      <c r="C64" s="28" t="str">
        <f t="shared" ca="1" si="2"/>
        <v/>
      </c>
      <c r="D64" s="28" t="str">
        <f t="shared" ca="1" si="3"/>
        <v/>
      </c>
      <c r="E64" s="102" t="str">
        <f t="shared" ca="1" si="4"/>
        <v/>
      </c>
      <c r="F64" s="86" t="str">
        <f t="shared" ca="1" si="5"/>
        <v/>
      </c>
      <c r="G64" s="74" t="str">
        <f t="shared" ca="1" si="6"/>
        <v/>
      </c>
      <c r="H64" s="29" t="str">
        <f t="shared" ca="1" si="7"/>
        <v/>
      </c>
      <c r="I64" s="29" t="str">
        <f t="shared" ca="1" si="8"/>
        <v/>
      </c>
      <c r="J64" s="30" t="str">
        <f t="shared" ca="1" si="9"/>
        <v/>
      </c>
      <c r="L64" s="32" t="str">
        <f t="shared" ca="1" si="10"/>
        <v/>
      </c>
    </row>
    <row r="65" spans="1:12" ht="55.5" customHeight="1" x14ac:dyDescent="0.3">
      <c r="A65" s="33" t="str">
        <f t="shared" ca="1" si="11"/>
        <v xml:space="preserve"> </v>
      </c>
      <c r="B65" s="27" t="str">
        <f t="shared" ca="1" si="1"/>
        <v/>
      </c>
      <c r="C65" s="28" t="str">
        <f t="shared" ca="1" si="2"/>
        <v/>
      </c>
      <c r="D65" s="28" t="str">
        <f t="shared" ca="1" si="3"/>
        <v/>
      </c>
      <c r="E65" s="102" t="str">
        <f t="shared" ca="1" si="4"/>
        <v/>
      </c>
      <c r="F65" s="86" t="str">
        <f t="shared" ca="1" si="5"/>
        <v/>
      </c>
      <c r="G65" s="74" t="str">
        <f t="shared" ca="1" si="6"/>
        <v/>
      </c>
      <c r="H65" s="29" t="str">
        <f t="shared" ca="1" si="7"/>
        <v/>
      </c>
      <c r="I65" s="29" t="str">
        <f t="shared" ca="1" si="8"/>
        <v/>
      </c>
      <c r="J65" s="30" t="str">
        <f t="shared" ca="1" si="9"/>
        <v/>
      </c>
      <c r="L65" s="32" t="str">
        <f t="shared" ca="1" si="10"/>
        <v/>
      </c>
    </row>
    <row r="66" spans="1:12" ht="55.5" customHeight="1" x14ac:dyDescent="0.3">
      <c r="A66" s="33" t="str">
        <f t="shared" ca="1" si="11"/>
        <v xml:space="preserve"> </v>
      </c>
      <c r="B66" s="27" t="str">
        <f t="shared" ca="1" si="1"/>
        <v/>
      </c>
      <c r="C66" s="28" t="str">
        <f t="shared" ca="1" si="2"/>
        <v/>
      </c>
      <c r="D66" s="28" t="str">
        <f t="shared" ca="1" si="3"/>
        <v/>
      </c>
      <c r="E66" s="102" t="str">
        <f t="shared" ca="1" si="4"/>
        <v/>
      </c>
      <c r="F66" s="86" t="str">
        <f t="shared" ca="1" si="5"/>
        <v/>
      </c>
      <c r="G66" s="74" t="str">
        <f t="shared" ca="1" si="6"/>
        <v/>
      </c>
      <c r="H66" s="29" t="str">
        <f t="shared" ca="1" si="7"/>
        <v/>
      </c>
      <c r="I66" s="29" t="str">
        <f t="shared" ca="1" si="8"/>
        <v/>
      </c>
      <c r="J66" s="30" t="str">
        <f t="shared" ca="1" si="9"/>
        <v/>
      </c>
      <c r="L66" s="32" t="str">
        <f t="shared" ca="1" si="10"/>
        <v/>
      </c>
    </row>
    <row r="67" spans="1:12" ht="55.5" customHeight="1" x14ac:dyDescent="0.3">
      <c r="A67" s="33" t="str">
        <f t="shared" ca="1" si="11"/>
        <v xml:space="preserve"> </v>
      </c>
      <c r="B67" s="27" t="str">
        <f t="shared" ca="1" si="1"/>
        <v/>
      </c>
      <c r="C67" s="28" t="str">
        <f t="shared" ca="1" si="2"/>
        <v/>
      </c>
      <c r="D67" s="28" t="str">
        <f t="shared" ca="1" si="3"/>
        <v/>
      </c>
      <c r="E67" s="102" t="str">
        <f t="shared" ca="1" si="4"/>
        <v/>
      </c>
      <c r="F67" s="86" t="str">
        <f t="shared" ca="1" si="5"/>
        <v/>
      </c>
      <c r="G67" s="74" t="str">
        <f t="shared" ca="1" si="6"/>
        <v/>
      </c>
      <c r="H67" s="29" t="str">
        <f t="shared" ca="1" si="7"/>
        <v/>
      </c>
      <c r="I67" s="29" t="str">
        <f t="shared" ca="1" si="8"/>
        <v/>
      </c>
      <c r="J67" s="30" t="str">
        <f t="shared" ca="1" si="9"/>
        <v/>
      </c>
      <c r="L67" s="32" t="str">
        <f t="shared" ca="1" si="10"/>
        <v/>
      </c>
    </row>
    <row r="68" spans="1:12" ht="55.5" customHeight="1" x14ac:dyDescent="0.3">
      <c r="A68" s="33" t="str">
        <f t="shared" ca="1" si="11"/>
        <v xml:space="preserve"> </v>
      </c>
      <c r="B68" s="27" t="str">
        <f t="shared" ca="1" si="1"/>
        <v/>
      </c>
      <c r="C68" s="28" t="str">
        <f t="shared" ca="1" si="2"/>
        <v/>
      </c>
      <c r="D68" s="28" t="str">
        <f t="shared" ca="1" si="3"/>
        <v/>
      </c>
      <c r="E68" s="102" t="str">
        <f t="shared" ca="1" si="4"/>
        <v/>
      </c>
      <c r="F68" s="86" t="str">
        <f t="shared" ca="1" si="5"/>
        <v/>
      </c>
      <c r="G68" s="74" t="str">
        <f t="shared" ca="1" si="6"/>
        <v/>
      </c>
      <c r="H68" s="29" t="str">
        <f t="shared" ca="1" si="7"/>
        <v/>
      </c>
      <c r="I68" s="29" t="str">
        <f t="shared" ca="1" si="8"/>
        <v/>
      </c>
      <c r="J68" s="30" t="str">
        <f t="shared" ca="1" si="9"/>
        <v/>
      </c>
      <c r="L68" s="32" t="str">
        <f t="shared" ca="1" si="10"/>
        <v/>
      </c>
    </row>
    <row r="69" spans="1:12" ht="55.5" customHeight="1" x14ac:dyDescent="0.3">
      <c r="A69" s="33" t="str">
        <f t="shared" ca="1" si="11"/>
        <v xml:space="preserve"> </v>
      </c>
      <c r="B69" s="27" t="str">
        <f t="shared" ca="1" si="1"/>
        <v/>
      </c>
      <c r="C69" s="28" t="str">
        <f t="shared" ca="1" si="2"/>
        <v/>
      </c>
      <c r="D69" s="28" t="str">
        <f t="shared" ca="1" si="3"/>
        <v/>
      </c>
      <c r="E69" s="102" t="str">
        <f t="shared" ca="1" si="4"/>
        <v/>
      </c>
      <c r="F69" s="86" t="str">
        <f t="shared" ca="1" si="5"/>
        <v/>
      </c>
      <c r="G69" s="74" t="str">
        <f t="shared" ca="1" si="6"/>
        <v/>
      </c>
      <c r="H69" s="29" t="str">
        <f t="shared" ca="1" si="7"/>
        <v/>
      </c>
      <c r="I69" s="29" t="str">
        <f t="shared" ca="1" si="8"/>
        <v/>
      </c>
      <c r="J69" s="30" t="str">
        <f t="shared" ca="1" si="9"/>
        <v/>
      </c>
      <c r="L69" s="32" t="str">
        <f t="shared" ca="1" si="10"/>
        <v/>
      </c>
    </row>
    <row r="70" spans="1:12" ht="55.5" customHeight="1" x14ac:dyDescent="0.3">
      <c r="A70" s="33" t="str">
        <f t="shared" ref="A70:A100" ca="1" si="12">IFERROR(VLOOKUP(ROW()-5,업적목록건수,2,TRUE),"")</f>
        <v xml:space="preserve"> </v>
      </c>
      <c r="B70" s="27" t="str">
        <f t="shared" ca="1" si="1"/>
        <v/>
      </c>
      <c r="C70" s="28" t="str">
        <f t="shared" ca="1" si="2"/>
        <v/>
      </c>
      <c r="D70" s="28" t="str">
        <f t="shared" ca="1" si="3"/>
        <v/>
      </c>
      <c r="E70" s="102" t="str">
        <f t="shared" ca="1" si="4"/>
        <v/>
      </c>
      <c r="F70" s="86" t="str">
        <f t="shared" ca="1" si="5"/>
        <v/>
      </c>
      <c r="G70" s="74" t="str">
        <f t="shared" ca="1" si="6"/>
        <v/>
      </c>
      <c r="H70" s="29" t="str">
        <f t="shared" ca="1" si="7"/>
        <v/>
      </c>
      <c r="I70" s="29" t="str">
        <f t="shared" ca="1" si="8"/>
        <v/>
      </c>
      <c r="J70" s="30" t="str">
        <f t="shared" ca="1" si="9"/>
        <v/>
      </c>
      <c r="L70" s="32" t="str">
        <f t="shared" ca="1" si="10"/>
        <v/>
      </c>
    </row>
    <row r="71" spans="1:12" ht="55.5" customHeight="1" x14ac:dyDescent="0.3">
      <c r="A71" s="33" t="str">
        <f t="shared" ca="1" si="12"/>
        <v xml:space="preserve"> </v>
      </c>
      <c r="B71" s="27" t="str">
        <f t="shared" ref="B71:B100" ca="1" si="13">IF(L71="","",ROW()-5)</f>
        <v/>
      </c>
      <c r="C71" s="28" t="str">
        <f t="shared" ref="C71:C100" ca="1" si="14">IFERROR(OFFSET(INDIRECT($A71&amp;"!b5"),$L71,0),"")</f>
        <v/>
      </c>
      <c r="D71" s="28" t="str">
        <f t="shared" ref="D71:D100" ca="1" si="15">IFERROR(OFFSET(INDIRECT($A71&amp;"!b5"),$L71,21),"")</f>
        <v/>
      </c>
      <c r="E71" s="102" t="str">
        <f t="shared" ref="E71:E100" ca="1" si="16">IFERROR(OFFSET(INDIRECT($A71&amp;"!b5"),$L71,22),"")</f>
        <v/>
      </c>
      <c r="F71" s="86" t="str">
        <f t="shared" ref="F71:F100" ca="1" si="17">IFERROR(OFFSET(INDIRECT($A71&amp;"!b5"),$L71,23),"")</f>
        <v/>
      </c>
      <c r="G71" s="74" t="str">
        <f t="shared" ref="G71:G100" ca="1" si="18">IFERROR(OFFSET(INDIRECT($A71&amp;"!b5"),$L71,24),"")</f>
        <v/>
      </c>
      <c r="H71" s="29" t="str">
        <f t="shared" ref="H71:H100" ca="1" si="19">IFERROR(OFFSET(INDIRECT($A71&amp;"!b5"),$L71,25),"")</f>
        <v/>
      </c>
      <c r="I71" s="29" t="str">
        <f t="shared" ref="I71:I100" ca="1" si="20">IFERROR(OFFSET(INDIRECT($A71&amp;"!b5"),$L71,26),"")</f>
        <v/>
      </c>
      <c r="J71" s="30" t="str">
        <f t="shared" ref="J71:J100" ca="1" si="21">IFERROR(SUBSTITUTE(TEXT(OFFSET(INDIRECT($A71&amp;"!b5"),$L71,27),";;"),"*",""),"")</f>
        <v/>
      </c>
      <c r="L71" s="32" t="str">
        <f t="shared" ref="L71:L100" ca="1" si="22">IF(A71=" ","",IF(A71=A70,L70+1,1))</f>
        <v/>
      </c>
    </row>
    <row r="72" spans="1:12" ht="55.5" customHeight="1" x14ac:dyDescent="0.3">
      <c r="A72" s="33" t="str">
        <f t="shared" ca="1" si="12"/>
        <v xml:space="preserve"> </v>
      </c>
      <c r="B72" s="27" t="str">
        <f t="shared" ca="1" si="13"/>
        <v/>
      </c>
      <c r="C72" s="28" t="str">
        <f t="shared" ca="1" si="14"/>
        <v/>
      </c>
      <c r="D72" s="28" t="str">
        <f t="shared" ca="1" si="15"/>
        <v/>
      </c>
      <c r="E72" s="102" t="str">
        <f t="shared" ca="1" si="16"/>
        <v/>
      </c>
      <c r="F72" s="86" t="str">
        <f t="shared" ca="1" si="17"/>
        <v/>
      </c>
      <c r="G72" s="74" t="str">
        <f t="shared" ca="1" si="18"/>
        <v/>
      </c>
      <c r="H72" s="29" t="str">
        <f t="shared" ca="1" si="19"/>
        <v/>
      </c>
      <c r="I72" s="29" t="str">
        <f t="shared" ca="1" si="20"/>
        <v/>
      </c>
      <c r="J72" s="30" t="str">
        <f t="shared" ca="1" si="21"/>
        <v/>
      </c>
      <c r="L72" s="32" t="str">
        <f t="shared" ca="1" si="22"/>
        <v/>
      </c>
    </row>
    <row r="73" spans="1:12" ht="55.5" customHeight="1" x14ac:dyDescent="0.3">
      <c r="A73" s="33" t="str">
        <f t="shared" ca="1" si="12"/>
        <v xml:space="preserve"> </v>
      </c>
      <c r="B73" s="27" t="str">
        <f t="shared" ca="1" si="13"/>
        <v/>
      </c>
      <c r="C73" s="28" t="str">
        <f t="shared" ca="1" si="14"/>
        <v/>
      </c>
      <c r="D73" s="28" t="str">
        <f t="shared" ca="1" si="15"/>
        <v/>
      </c>
      <c r="E73" s="102" t="str">
        <f t="shared" ca="1" si="16"/>
        <v/>
      </c>
      <c r="F73" s="86" t="str">
        <f t="shared" ca="1" si="17"/>
        <v/>
      </c>
      <c r="G73" s="74" t="str">
        <f t="shared" ca="1" si="18"/>
        <v/>
      </c>
      <c r="H73" s="29" t="str">
        <f t="shared" ca="1" si="19"/>
        <v/>
      </c>
      <c r="I73" s="29" t="str">
        <f t="shared" ca="1" si="20"/>
        <v/>
      </c>
      <c r="J73" s="30" t="str">
        <f t="shared" ca="1" si="21"/>
        <v/>
      </c>
      <c r="L73" s="32" t="str">
        <f t="shared" ca="1" si="22"/>
        <v/>
      </c>
    </row>
    <row r="74" spans="1:12" ht="55.5" customHeight="1" x14ac:dyDescent="0.3">
      <c r="A74" s="33" t="str">
        <f t="shared" ca="1" si="12"/>
        <v xml:space="preserve"> </v>
      </c>
      <c r="B74" s="27" t="str">
        <f t="shared" ca="1" si="13"/>
        <v/>
      </c>
      <c r="C74" s="28" t="str">
        <f t="shared" ca="1" si="14"/>
        <v/>
      </c>
      <c r="D74" s="28" t="str">
        <f t="shared" ca="1" si="15"/>
        <v/>
      </c>
      <c r="E74" s="102" t="str">
        <f t="shared" ca="1" si="16"/>
        <v/>
      </c>
      <c r="F74" s="86" t="str">
        <f t="shared" ca="1" si="17"/>
        <v/>
      </c>
      <c r="G74" s="74" t="str">
        <f t="shared" ca="1" si="18"/>
        <v/>
      </c>
      <c r="H74" s="29" t="str">
        <f t="shared" ca="1" si="19"/>
        <v/>
      </c>
      <c r="I74" s="29" t="str">
        <f t="shared" ca="1" si="20"/>
        <v/>
      </c>
      <c r="J74" s="30" t="str">
        <f t="shared" ca="1" si="21"/>
        <v/>
      </c>
      <c r="L74" s="32" t="str">
        <f t="shared" ca="1" si="22"/>
        <v/>
      </c>
    </row>
    <row r="75" spans="1:12" ht="55.5" customHeight="1" x14ac:dyDescent="0.3">
      <c r="A75" s="33" t="str">
        <f t="shared" ca="1" si="12"/>
        <v xml:space="preserve"> </v>
      </c>
      <c r="B75" s="27" t="str">
        <f t="shared" ca="1" si="13"/>
        <v/>
      </c>
      <c r="C75" s="28" t="str">
        <f t="shared" ca="1" si="14"/>
        <v/>
      </c>
      <c r="D75" s="28" t="str">
        <f t="shared" ca="1" si="15"/>
        <v/>
      </c>
      <c r="E75" s="102" t="str">
        <f t="shared" ca="1" si="16"/>
        <v/>
      </c>
      <c r="F75" s="86" t="str">
        <f t="shared" ca="1" si="17"/>
        <v/>
      </c>
      <c r="G75" s="74" t="str">
        <f t="shared" ca="1" si="18"/>
        <v/>
      </c>
      <c r="H75" s="29" t="str">
        <f t="shared" ca="1" si="19"/>
        <v/>
      </c>
      <c r="I75" s="29" t="str">
        <f t="shared" ca="1" si="20"/>
        <v/>
      </c>
      <c r="J75" s="30" t="str">
        <f t="shared" ca="1" si="21"/>
        <v/>
      </c>
      <c r="L75" s="32" t="str">
        <f t="shared" ca="1" si="22"/>
        <v/>
      </c>
    </row>
    <row r="76" spans="1:12" ht="55.5" customHeight="1" x14ac:dyDescent="0.3">
      <c r="A76" s="33" t="str">
        <f t="shared" ca="1" si="12"/>
        <v xml:space="preserve"> </v>
      </c>
      <c r="B76" s="27" t="str">
        <f t="shared" ca="1" si="13"/>
        <v/>
      </c>
      <c r="C76" s="28" t="str">
        <f t="shared" ca="1" si="14"/>
        <v/>
      </c>
      <c r="D76" s="28" t="str">
        <f t="shared" ca="1" si="15"/>
        <v/>
      </c>
      <c r="E76" s="102" t="str">
        <f t="shared" ca="1" si="16"/>
        <v/>
      </c>
      <c r="F76" s="86" t="str">
        <f t="shared" ca="1" si="17"/>
        <v/>
      </c>
      <c r="G76" s="74" t="str">
        <f t="shared" ca="1" si="18"/>
        <v/>
      </c>
      <c r="H76" s="29" t="str">
        <f t="shared" ca="1" si="19"/>
        <v/>
      </c>
      <c r="I76" s="29" t="str">
        <f t="shared" ca="1" si="20"/>
        <v/>
      </c>
      <c r="J76" s="30" t="str">
        <f t="shared" ca="1" si="21"/>
        <v/>
      </c>
      <c r="L76" s="32" t="str">
        <f t="shared" ca="1" si="22"/>
        <v/>
      </c>
    </row>
    <row r="77" spans="1:12" ht="55.5" customHeight="1" x14ac:dyDescent="0.3">
      <c r="A77" s="33" t="str">
        <f t="shared" ca="1" si="12"/>
        <v xml:space="preserve"> </v>
      </c>
      <c r="B77" s="27" t="str">
        <f t="shared" ca="1" si="13"/>
        <v/>
      </c>
      <c r="C77" s="28" t="str">
        <f t="shared" ca="1" si="14"/>
        <v/>
      </c>
      <c r="D77" s="28" t="str">
        <f t="shared" ca="1" si="15"/>
        <v/>
      </c>
      <c r="E77" s="102" t="str">
        <f t="shared" ca="1" si="16"/>
        <v/>
      </c>
      <c r="F77" s="86" t="str">
        <f t="shared" ca="1" si="17"/>
        <v/>
      </c>
      <c r="G77" s="74" t="str">
        <f t="shared" ca="1" si="18"/>
        <v/>
      </c>
      <c r="H77" s="29" t="str">
        <f t="shared" ca="1" si="19"/>
        <v/>
      </c>
      <c r="I77" s="29" t="str">
        <f t="shared" ca="1" si="20"/>
        <v/>
      </c>
      <c r="J77" s="30" t="str">
        <f t="shared" ca="1" si="21"/>
        <v/>
      </c>
      <c r="L77" s="32" t="str">
        <f t="shared" ca="1" si="22"/>
        <v/>
      </c>
    </row>
    <row r="78" spans="1:12" ht="55.5" customHeight="1" x14ac:dyDescent="0.3">
      <c r="A78" s="33" t="str">
        <f t="shared" ca="1" si="12"/>
        <v xml:space="preserve"> </v>
      </c>
      <c r="B78" s="27" t="str">
        <f t="shared" ca="1" si="13"/>
        <v/>
      </c>
      <c r="C78" s="28" t="str">
        <f t="shared" ca="1" si="14"/>
        <v/>
      </c>
      <c r="D78" s="28" t="str">
        <f t="shared" ca="1" si="15"/>
        <v/>
      </c>
      <c r="E78" s="102" t="str">
        <f t="shared" ca="1" si="16"/>
        <v/>
      </c>
      <c r="F78" s="86" t="str">
        <f t="shared" ca="1" si="17"/>
        <v/>
      </c>
      <c r="G78" s="74" t="str">
        <f t="shared" ca="1" si="18"/>
        <v/>
      </c>
      <c r="H78" s="29" t="str">
        <f t="shared" ca="1" si="19"/>
        <v/>
      </c>
      <c r="I78" s="29" t="str">
        <f t="shared" ca="1" si="20"/>
        <v/>
      </c>
      <c r="J78" s="30" t="str">
        <f t="shared" ca="1" si="21"/>
        <v/>
      </c>
      <c r="L78" s="32" t="str">
        <f t="shared" ca="1" si="22"/>
        <v/>
      </c>
    </row>
    <row r="79" spans="1:12" ht="55.5" customHeight="1" x14ac:dyDescent="0.3">
      <c r="A79" s="33" t="str">
        <f t="shared" ca="1" si="12"/>
        <v xml:space="preserve"> </v>
      </c>
      <c r="B79" s="27" t="str">
        <f t="shared" ca="1" si="13"/>
        <v/>
      </c>
      <c r="C79" s="28" t="str">
        <f t="shared" ca="1" si="14"/>
        <v/>
      </c>
      <c r="D79" s="28" t="str">
        <f t="shared" ca="1" si="15"/>
        <v/>
      </c>
      <c r="E79" s="102" t="str">
        <f t="shared" ca="1" si="16"/>
        <v/>
      </c>
      <c r="F79" s="86" t="str">
        <f t="shared" ca="1" si="17"/>
        <v/>
      </c>
      <c r="G79" s="74" t="str">
        <f t="shared" ca="1" si="18"/>
        <v/>
      </c>
      <c r="H79" s="29" t="str">
        <f t="shared" ca="1" si="19"/>
        <v/>
      </c>
      <c r="I79" s="29" t="str">
        <f t="shared" ca="1" si="20"/>
        <v/>
      </c>
      <c r="J79" s="30" t="str">
        <f t="shared" ca="1" si="21"/>
        <v/>
      </c>
      <c r="L79" s="32" t="str">
        <f t="shared" ca="1" si="22"/>
        <v/>
      </c>
    </row>
    <row r="80" spans="1:12" ht="55.5" customHeight="1" x14ac:dyDescent="0.3">
      <c r="A80" s="33" t="str">
        <f t="shared" ca="1" si="12"/>
        <v xml:space="preserve"> </v>
      </c>
      <c r="B80" s="27" t="str">
        <f t="shared" ca="1" si="13"/>
        <v/>
      </c>
      <c r="C80" s="28" t="str">
        <f t="shared" ca="1" si="14"/>
        <v/>
      </c>
      <c r="D80" s="28" t="str">
        <f t="shared" ca="1" si="15"/>
        <v/>
      </c>
      <c r="E80" s="102" t="str">
        <f t="shared" ca="1" si="16"/>
        <v/>
      </c>
      <c r="F80" s="86" t="str">
        <f t="shared" ca="1" si="17"/>
        <v/>
      </c>
      <c r="G80" s="74" t="str">
        <f t="shared" ca="1" si="18"/>
        <v/>
      </c>
      <c r="H80" s="29" t="str">
        <f t="shared" ca="1" si="19"/>
        <v/>
      </c>
      <c r="I80" s="29" t="str">
        <f t="shared" ca="1" si="20"/>
        <v/>
      </c>
      <c r="J80" s="30" t="str">
        <f t="shared" ca="1" si="21"/>
        <v/>
      </c>
      <c r="L80" s="32" t="str">
        <f t="shared" ca="1" si="22"/>
        <v/>
      </c>
    </row>
    <row r="81" spans="1:12" ht="55.5" customHeight="1" x14ac:dyDescent="0.3">
      <c r="A81" s="33" t="str">
        <f t="shared" ca="1" si="12"/>
        <v xml:space="preserve"> </v>
      </c>
      <c r="B81" s="27" t="str">
        <f t="shared" ca="1" si="13"/>
        <v/>
      </c>
      <c r="C81" s="28" t="str">
        <f t="shared" ca="1" si="14"/>
        <v/>
      </c>
      <c r="D81" s="28" t="str">
        <f t="shared" ca="1" si="15"/>
        <v/>
      </c>
      <c r="E81" s="102" t="str">
        <f t="shared" ca="1" si="16"/>
        <v/>
      </c>
      <c r="F81" s="86" t="str">
        <f t="shared" ca="1" si="17"/>
        <v/>
      </c>
      <c r="G81" s="74" t="str">
        <f t="shared" ca="1" si="18"/>
        <v/>
      </c>
      <c r="H81" s="29" t="str">
        <f t="shared" ca="1" si="19"/>
        <v/>
      </c>
      <c r="I81" s="29" t="str">
        <f t="shared" ca="1" si="20"/>
        <v/>
      </c>
      <c r="J81" s="30" t="str">
        <f t="shared" ca="1" si="21"/>
        <v/>
      </c>
      <c r="L81" s="32" t="str">
        <f t="shared" ca="1" si="22"/>
        <v/>
      </c>
    </row>
    <row r="82" spans="1:12" ht="55.5" customHeight="1" x14ac:dyDescent="0.3">
      <c r="A82" s="33" t="str">
        <f t="shared" ca="1" si="12"/>
        <v xml:space="preserve"> </v>
      </c>
      <c r="B82" s="27" t="str">
        <f t="shared" ca="1" si="13"/>
        <v/>
      </c>
      <c r="C82" s="28" t="str">
        <f t="shared" ca="1" si="14"/>
        <v/>
      </c>
      <c r="D82" s="28" t="str">
        <f t="shared" ca="1" si="15"/>
        <v/>
      </c>
      <c r="E82" s="102" t="str">
        <f t="shared" ca="1" si="16"/>
        <v/>
      </c>
      <c r="F82" s="86" t="str">
        <f t="shared" ca="1" si="17"/>
        <v/>
      </c>
      <c r="G82" s="74" t="str">
        <f t="shared" ca="1" si="18"/>
        <v/>
      </c>
      <c r="H82" s="29" t="str">
        <f t="shared" ca="1" si="19"/>
        <v/>
      </c>
      <c r="I82" s="29" t="str">
        <f t="shared" ca="1" si="20"/>
        <v/>
      </c>
      <c r="J82" s="30" t="str">
        <f t="shared" ca="1" si="21"/>
        <v/>
      </c>
      <c r="L82" s="32" t="str">
        <f t="shared" ca="1" si="22"/>
        <v/>
      </c>
    </row>
    <row r="83" spans="1:12" ht="55.5" customHeight="1" x14ac:dyDescent="0.3">
      <c r="A83" s="33" t="str">
        <f t="shared" ca="1" si="12"/>
        <v xml:space="preserve"> </v>
      </c>
      <c r="B83" s="27" t="str">
        <f t="shared" ca="1" si="13"/>
        <v/>
      </c>
      <c r="C83" s="28" t="str">
        <f t="shared" ca="1" si="14"/>
        <v/>
      </c>
      <c r="D83" s="28" t="str">
        <f t="shared" ca="1" si="15"/>
        <v/>
      </c>
      <c r="E83" s="102" t="str">
        <f t="shared" ca="1" si="16"/>
        <v/>
      </c>
      <c r="F83" s="86" t="str">
        <f t="shared" ca="1" si="17"/>
        <v/>
      </c>
      <c r="G83" s="74" t="str">
        <f t="shared" ca="1" si="18"/>
        <v/>
      </c>
      <c r="H83" s="29" t="str">
        <f t="shared" ca="1" si="19"/>
        <v/>
      </c>
      <c r="I83" s="29" t="str">
        <f t="shared" ca="1" si="20"/>
        <v/>
      </c>
      <c r="J83" s="30" t="str">
        <f t="shared" ca="1" si="21"/>
        <v/>
      </c>
      <c r="L83" s="32" t="str">
        <f t="shared" ca="1" si="22"/>
        <v/>
      </c>
    </row>
    <row r="84" spans="1:12" ht="55.5" customHeight="1" x14ac:dyDescent="0.3">
      <c r="A84" s="33" t="str">
        <f t="shared" ca="1" si="12"/>
        <v xml:space="preserve"> </v>
      </c>
      <c r="B84" s="27" t="str">
        <f t="shared" ca="1" si="13"/>
        <v/>
      </c>
      <c r="C84" s="28" t="str">
        <f t="shared" ca="1" si="14"/>
        <v/>
      </c>
      <c r="D84" s="28" t="str">
        <f t="shared" ca="1" si="15"/>
        <v/>
      </c>
      <c r="E84" s="102" t="str">
        <f t="shared" ca="1" si="16"/>
        <v/>
      </c>
      <c r="F84" s="86" t="str">
        <f t="shared" ca="1" si="17"/>
        <v/>
      </c>
      <c r="G84" s="74" t="str">
        <f t="shared" ca="1" si="18"/>
        <v/>
      </c>
      <c r="H84" s="29" t="str">
        <f t="shared" ca="1" si="19"/>
        <v/>
      </c>
      <c r="I84" s="29" t="str">
        <f t="shared" ca="1" si="20"/>
        <v/>
      </c>
      <c r="J84" s="30" t="str">
        <f t="shared" ca="1" si="21"/>
        <v/>
      </c>
      <c r="L84" s="32" t="str">
        <f t="shared" ca="1" si="22"/>
        <v/>
      </c>
    </row>
    <row r="85" spans="1:12" ht="55.5" customHeight="1" x14ac:dyDescent="0.3">
      <c r="A85" s="33" t="str">
        <f t="shared" ca="1" si="12"/>
        <v xml:space="preserve"> </v>
      </c>
      <c r="B85" s="27" t="str">
        <f t="shared" ca="1" si="13"/>
        <v/>
      </c>
      <c r="C85" s="28" t="str">
        <f t="shared" ca="1" si="14"/>
        <v/>
      </c>
      <c r="D85" s="28" t="str">
        <f t="shared" ca="1" si="15"/>
        <v/>
      </c>
      <c r="E85" s="102" t="str">
        <f t="shared" ca="1" si="16"/>
        <v/>
      </c>
      <c r="F85" s="86" t="str">
        <f t="shared" ca="1" si="17"/>
        <v/>
      </c>
      <c r="G85" s="74" t="str">
        <f t="shared" ca="1" si="18"/>
        <v/>
      </c>
      <c r="H85" s="29" t="str">
        <f t="shared" ca="1" si="19"/>
        <v/>
      </c>
      <c r="I85" s="29" t="str">
        <f t="shared" ca="1" si="20"/>
        <v/>
      </c>
      <c r="J85" s="30" t="str">
        <f t="shared" ca="1" si="21"/>
        <v/>
      </c>
      <c r="L85" s="32" t="str">
        <f t="shared" ca="1" si="22"/>
        <v/>
      </c>
    </row>
    <row r="86" spans="1:12" ht="55.5" customHeight="1" x14ac:dyDescent="0.3">
      <c r="A86" s="33" t="str">
        <f t="shared" ca="1" si="12"/>
        <v xml:space="preserve"> </v>
      </c>
      <c r="B86" s="27" t="str">
        <f t="shared" ca="1" si="13"/>
        <v/>
      </c>
      <c r="C86" s="28" t="str">
        <f t="shared" ca="1" si="14"/>
        <v/>
      </c>
      <c r="D86" s="28" t="str">
        <f t="shared" ca="1" si="15"/>
        <v/>
      </c>
      <c r="E86" s="102" t="str">
        <f t="shared" ca="1" si="16"/>
        <v/>
      </c>
      <c r="F86" s="86" t="str">
        <f t="shared" ca="1" si="17"/>
        <v/>
      </c>
      <c r="G86" s="74" t="str">
        <f t="shared" ca="1" si="18"/>
        <v/>
      </c>
      <c r="H86" s="29" t="str">
        <f t="shared" ca="1" si="19"/>
        <v/>
      </c>
      <c r="I86" s="29" t="str">
        <f t="shared" ca="1" si="20"/>
        <v/>
      </c>
      <c r="J86" s="30" t="str">
        <f t="shared" ca="1" si="21"/>
        <v/>
      </c>
      <c r="L86" s="32" t="str">
        <f t="shared" ca="1" si="22"/>
        <v/>
      </c>
    </row>
    <row r="87" spans="1:12" ht="55.5" customHeight="1" x14ac:dyDescent="0.3">
      <c r="A87" s="33" t="str">
        <f t="shared" ca="1" si="12"/>
        <v xml:space="preserve"> </v>
      </c>
      <c r="B87" s="27" t="str">
        <f t="shared" ca="1" si="13"/>
        <v/>
      </c>
      <c r="C87" s="28" t="str">
        <f t="shared" ca="1" si="14"/>
        <v/>
      </c>
      <c r="D87" s="28" t="str">
        <f t="shared" ca="1" si="15"/>
        <v/>
      </c>
      <c r="E87" s="102" t="str">
        <f t="shared" ca="1" si="16"/>
        <v/>
      </c>
      <c r="F87" s="86" t="str">
        <f t="shared" ca="1" si="17"/>
        <v/>
      </c>
      <c r="G87" s="74" t="str">
        <f t="shared" ca="1" si="18"/>
        <v/>
      </c>
      <c r="H87" s="29" t="str">
        <f t="shared" ca="1" si="19"/>
        <v/>
      </c>
      <c r="I87" s="29" t="str">
        <f t="shared" ca="1" si="20"/>
        <v/>
      </c>
      <c r="J87" s="30" t="str">
        <f t="shared" ca="1" si="21"/>
        <v/>
      </c>
      <c r="L87" s="32" t="str">
        <f t="shared" ca="1" si="22"/>
        <v/>
      </c>
    </row>
    <row r="88" spans="1:12" ht="55.5" customHeight="1" x14ac:dyDescent="0.3">
      <c r="A88" s="33" t="str">
        <f t="shared" ca="1" si="12"/>
        <v xml:space="preserve"> </v>
      </c>
      <c r="B88" s="27" t="str">
        <f t="shared" ca="1" si="13"/>
        <v/>
      </c>
      <c r="C88" s="28" t="str">
        <f t="shared" ca="1" si="14"/>
        <v/>
      </c>
      <c r="D88" s="28" t="str">
        <f t="shared" ca="1" si="15"/>
        <v/>
      </c>
      <c r="E88" s="102" t="str">
        <f t="shared" ca="1" si="16"/>
        <v/>
      </c>
      <c r="F88" s="86" t="str">
        <f t="shared" ca="1" si="17"/>
        <v/>
      </c>
      <c r="G88" s="74" t="str">
        <f t="shared" ca="1" si="18"/>
        <v/>
      </c>
      <c r="H88" s="29" t="str">
        <f t="shared" ca="1" si="19"/>
        <v/>
      </c>
      <c r="I88" s="29" t="str">
        <f t="shared" ca="1" si="20"/>
        <v/>
      </c>
      <c r="J88" s="30" t="str">
        <f t="shared" ca="1" si="21"/>
        <v/>
      </c>
      <c r="L88" s="32" t="str">
        <f t="shared" ca="1" si="22"/>
        <v/>
      </c>
    </row>
    <row r="89" spans="1:12" ht="55.5" customHeight="1" x14ac:dyDescent="0.3">
      <c r="A89" s="33" t="str">
        <f t="shared" ca="1" si="12"/>
        <v xml:space="preserve"> </v>
      </c>
      <c r="B89" s="27" t="str">
        <f t="shared" ca="1" si="13"/>
        <v/>
      </c>
      <c r="C89" s="28" t="str">
        <f t="shared" ca="1" si="14"/>
        <v/>
      </c>
      <c r="D89" s="28" t="str">
        <f t="shared" ca="1" si="15"/>
        <v/>
      </c>
      <c r="E89" s="102" t="str">
        <f t="shared" ca="1" si="16"/>
        <v/>
      </c>
      <c r="F89" s="86" t="str">
        <f t="shared" ca="1" si="17"/>
        <v/>
      </c>
      <c r="G89" s="74" t="str">
        <f t="shared" ca="1" si="18"/>
        <v/>
      </c>
      <c r="H89" s="29" t="str">
        <f t="shared" ca="1" si="19"/>
        <v/>
      </c>
      <c r="I89" s="29" t="str">
        <f t="shared" ca="1" si="20"/>
        <v/>
      </c>
      <c r="J89" s="30" t="str">
        <f t="shared" ca="1" si="21"/>
        <v/>
      </c>
      <c r="L89" s="32" t="str">
        <f t="shared" ca="1" si="22"/>
        <v/>
      </c>
    </row>
    <row r="90" spans="1:12" ht="55.5" customHeight="1" x14ac:dyDescent="0.3">
      <c r="A90" s="33" t="str">
        <f t="shared" ca="1" si="12"/>
        <v xml:space="preserve"> </v>
      </c>
      <c r="B90" s="27" t="str">
        <f t="shared" ca="1" si="13"/>
        <v/>
      </c>
      <c r="C90" s="28" t="str">
        <f t="shared" ca="1" si="14"/>
        <v/>
      </c>
      <c r="D90" s="28" t="str">
        <f t="shared" ca="1" si="15"/>
        <v/>
      </c>
      <c r="E90" s="102" t="str">
        <f t="shared" ca="1" si="16"/>
        <v/>
      </c>
      <c r="F90" s="86" t="str">
        <f t="shared" ca="1" si="17"/>
        <v/>
      </c>
      <c r="G90" s="74" t="str">
        <f t="shared" ca="1" si="18"/>
        <v/>
      </c>
      <c r="H90" s="29" t="str">
        <f t="shared" ca="1" si="19"/>
        <v/>
      </c>
      <c r="I90" s="29" t="str">
        <f t="shared" ca="1" si="20"/>
        <v/>
      </c>
      <c r="J90" s="30" t="str">
        <f t="shared" ca="1" si="21"/>
        <v/>
      </c>
      <c r="L90" s="32" t="str">
        <f t="shared" ca="1" si="22"/>
        <v/>
      </c>
    </row>
    <row r="91" spans="1:12" ht="55.5" customHeight="1" x14ac:dyDescent="0.3">
      <c r="A91" s="33" t="str">
        <f t="shared" ca="1" si="12"/>
        <v xml:space="preserve"> </v>
      </c>
      <c r="B91" s="27" t="str">
        <f t="shared" ca="1" si="13"/>
        <v/>
      </c>
      <c r="C91" s="28" t="str">
        <f t="shared" ca="1" si="14"/>
        <v/>
      </c>
      <c r="D91" s="28" t="str">
        <f t="shared" ca="1" si="15"/>
        <v/>
      </c>
      <c r="E91" s="102" t="str">
        <f t="shared" ca="1" si="16"/>
        <v/>
      </c>
      <c r="F91" s="86" t="str">
        <f t="shared" ca="1" si="17"/>
        <v/>
      </c>
      <c r="G91" s="74" t="str">
        <f t="shared" ca="1" si="18"/>
        <v/>
      </c>
      <c r="H91" s="29" t="str">
        <f t="shared" ca="1" si="19"/>
        <v/>
      </c>
      <c r="I91" s="29" t="str">
        <f t="shared" ca="1" si="20"/>
        <v/>
      </c>
      <c r="J91" s="30" t="str">
        <f t="shared" ca="1" si="21"/>
        <v/>
      </c>
      <c r="L91" s="32" t="str">
        <f t="shared" ca="1" si="22"/>
        <v/>
      </c>
    </row>
    <row r="92" spans="1:12" ht="55.5" customHeight="1" x14ac:dyDescent="0.3">
      <c r="A92" s="33" t="str">
        <f t="shared" ca="1" si="12"/>
        <v xml:space="preserve"> </v>
      </c>
      <c r="B92" s="27" t="str">
        <f t="shared" ca="1" si="13"/>
        <v/>
      </c>
      <c r="C92" s="28" t="str">
        <f t="shared" ca="1" si="14"/>
        <v/>
      </c>
      <c r="D92" s="28" t="str">
        <f t="shared" ca="1" si="15"/>
        <v/>
      </c>
      <c r="E92" s="102" t="str">
        <f t="shared" ca="1" si="16"/>
        <v/>
      </c>
      <c r="F92" s="86" t="str">
        <f t="shared" ca="1" si="17"/>
        <v/>
      </c>
      <c r="G92" s="74" t="str">
        <f t="shared" ca="1" si="18"/>
        <v/>
      </c>
      <c r="H92" s="29" t="str">
        <f t="shared" ca="1" si="19"/>
        <v/>
      </c>
      <c r="I92" s="29" t="str">
        <f t="shared" ca="1" si="20"/>
        <v/>
      </c>
      <c r="J92" s="30" t="str">
        <f t="shared" ca="1" si="21"/>
        <v/>
      </c>
      <c r="L92" s="32" t="str">
        <f t="shared" ca="1" si="22"/>
        <v/>
      </c>
    </row>
    <row r="93" spans="1:12" ht="55.5" customHeight="1" x14ac:dyDescent="0.3">
      <c r="A93" s="33" t="str">
        <f t="shared" ca="1" si="12"/>
        <v xml:space="preserve"> </v>
      </c>
      <c r="B93" s="27" t="str">
        <f t="shared" ca="1" si="13"/>
        <v/>
      </c>
      <c r="C93" s="28" t="str">
        <f t="shared" ca="1" si="14"/>
        <v/>
      </c>
      <c r="D93" s="28" t="str">
        <f t="shared" ca="1" si="15"/>
        <v/>
      </c>
      <c r="E93" s="102" t="str">
        <f t="shared" ca="1" si="16"/>
        <v/>
      </c>
      <c r="F93" s="86" t="str">
        <f t="shared" ca="1" si="17"/>
        <v/>
      </c>
      <c r="G93" s="74" t="str">
        <f t="shared" ca="1" si="18"/>
        <v/>
      </c>
      <c r="H93" s="29" t="str">
        <f t="shared" ca="1" si="19"/>
        <v/>
      </c>
      <c r="I93" s="29" t="str">
        <f t="shared" ca="1" si="20"/>
        <v/>
      </c>
      <c r="J93" s="30" t="str">
        <f t="shared" ca="1" si="21"/>
        <v/>
      </c>
      <c r="L93" s="32" t="str">
        <f t="shared" ca="1" si="22"/>
        <v/>
      </c>
    </row>
    <row r="94" spans="1:12" ht="55.5" customHeight="1" x14ac:dyDescent="0.3">
      <c r="A94" s="33" t="str">
        <f t="shared" ca="1" si="12"/>
        <v xml:space="preserve"> </v>
      </c>
      <c r="B94" s="27" t="str">
        <f t="shared" ca="1" si="13"/>
        <v/>
      </c>
      <c r="C94" s="28" t="str">
        <f t="shared" ca="1" si="14"/>
        <v/>
      </c>
      <c r="D94" s="28" t="str">
        <f t="shared" ca="1" si="15"/>
        <v/>
      </c>
      <c r="E94" s="102" t="str">
        <f t="shared" ca="1" si="16"/>
        <v/>
      </c>
      <c r="F94" s="86" t="str">
        <f t="shared" ca="1" si="17"/>
        <v/>
      </c>
      <c r="G94" s="74" t="str">
        <f t="shared" ca="1" si="18"/>
        <v/>
      </c>
      <c r="H94" s="29" t="str">
        <f t="shared" ca="1" si="19"/>
        <v/>
      </c>
      <c r="I94" s="29" t="str">
        <f t="shared" ca="1" si="20"/>
        <v/>
      </c>
      <c r="J94" s="30" t="str">
        <f t="shared" ca="1" si="21"/>
        <v/>
      </c>
      <c r="L94" s="32" t="str">
        <f t="shared" ca="1" si="22"/>
        <v/>
      </c>
    </row>
    <row r="95" spans="1:12" ht="55.5" customHeight="1" x14ac:dyDescent="0.3">
      <c r="A95" s="33" t="str">
        <f t="shared" ca="1" si="12"/>
        <v xml:space="preserve"> </v>
      </c>
      <c r="B95" s="27" t="str">
        <f t="shared" ca="1" si="13"/>
        <v/>
      </c>
      <c r="C95" s="28" t="str">
        <f t="shared" ca="1" si="14"/>
        <v/>
      </c>
      <c r="D95" s="28" t="str">
        <f t="shared" ca="1" si="15"/>
        <v/>
      </c>
      <c r="E95" s="102" t="str">
        <f t="shared" ca="1" si="16"/>
        <v/>
      </c>
      <c r="F95" s="86" t="str">
        <f t="shared" ca="1" si="17"/>
        <v/>
      </c>
      <c r="G95" s="74" t="str">
        <f t="shared" ca="1" si="18"/>
        <v/>
      </c>
      <c r="H95" s="29" t="str">
        <f t="shared" ca="1" si="19"/>
        <v/>
      </c>
      <c r="I95" s="29" t="str">
        <f t="shared" ca="1" si="20"/>
        <v/>
      </c>
      <c r="J95" s="30" t="str">
        <f t="shared" ca="1" si="21"/>
        <v/>
      </c>
      <c r="L95" s="32" t="str">
        <f t="shared" ca="1" si="22"/>
        <v/>
      </c>
    </row>
    <row r="96" spans="1:12" ht="55.5" customHeight="1" x14ac:dyDescent="0.3">
      <c r="A96" s="33" t="str">
        <f t="shared" ca="1" si="12"/>
        <v xml:space="preserve"> </v>
      </c>
      <c r="B96" s="27" t="str">
        <f t="shared" ca="1" si="13"/>
        <v/>
      </c>
      <c r="C96" s="28" t="str">
        <f t="shared" ca="1" si="14"/>
        <v/>
      </c>
      <c r="D96" s="28" t="str">
        <f t="shared" ca="1" si="15"/>
        <v/>
      </c>
      <c r="E96" s="102" t="str">
        <f t="shared" ca="1" si="16"/>
        <v/>
      </c>
      <c r="F96" s="86" t="str">
        <f t="shared" ca="1" si="17"/>
        <v/>
      </c>
      <c r="G96" s="74" t="str">
        <f t="shared" ca="1" si="18"/>
        <v/>
      </c>
      <c r="H96" s="29" t="str">
        <f t="shared" ca="1" si="19"/>
        <v/>
      </c>
      <c r="I96" s="29" t="str">
        <f t="shared" ca="1" si="20"/>
        <v/>
      </c>
      <c r="J96" s="30" t="str">
        <f t="shared" ca="1" si="21"/>
        <v/>
      </c>
      <c r="L96" s="32" t="str">
        <f t="shared" ca="1" si="22"/>
        <v/>
      </c>
    </row>
    <row r="97" spans="1:12" ht="55.5" customHeight="1" x14ac:dyDescent="0.3">
      <c r="A97" s="33" t="str">
        <f t="shared" ca="1" si="12"/>
        <v xml:space="preserve"> </v>
      </c>
      <c r="B97" s="27" t="str">
        <f t="shared" ca="1" si="13"/>
        <v/>
      </c>
      <c r="C97" s="28" t="str">
        <f t="shared" ca="1" si="14"/>
        <v/>
      </c>
      <c r="D97" s="28" t="str">
        <f t="shared" ca="1" si="15"/>
        <v/>
      </c>
      <c r="E97" s="102" t="str">
        <f t="shared" ca="1" si="16"/>
        <v/>
      </c>
      <c r="F97" s="86" t="str">
        <f t="shared" ca="1" si="17"/>
        <v/>
      </c>
      <c r="G97" s="74" t="str">
        <f t="shared" ca="1" si="18"/>
        <v/>
      </c>
      <c r="H97" s="29" t="str">
        <f t="shared" ca="1" si="19"/>
        <v/>
      </c>
      <c r="I97" s="29" t="str">
        <f t="shared" ca="1" si="20"/>
        <v/>
      </c>
      <c r="J97" s="30" t="str">
        <f t="shared" ca="1" si="21"/>
        <v/>
      </c>
      <c r="L97" s="32" t="str">
        <f t="shared" ca="1" si="22"/>
        <v/>
      </c>
    </row>
    <row r="98" spans="1:12" ht="55.5" customHeight="1" x14ac:dyDescent="0.3">
      <c r="A98" s="33" t="str">
        <f t="shared" ca="1" si="12"/>
        <v xml:space="preserve"> </v>
      </c>
      <c r="B98" s="27" t="str">
        <f t="shared" ca="1" si="13"/>
        <v/>
      </c>
      <c r="C98" s="28" t="str">
        <f t="shared" ca="1" si="14"/>
        <v/>
      </c>
      <c r="D98" s="28" t="str">
        <f t="shared" ca="1" si="15"/>
        <v/>
      </c>
      <c r="E98" s="102" t="str">
        <f t="shared" ca="1" si="16"/>
        <v/>
      </c>
      <c r="F98" s="86" t="str">
        <f t="shared" ca="1" si="17"/>
        <v/>
      </c>
      <c r="G98" s="74" t="str">
        <f t="shared" ca="1" si="18"/>
        <v/>
      </c>
      <c r="H98" s="29" t="str">
        <f t="shared" ca="1" si="19"/>
        <v/>
      </c>
      <c r="I98" s="29" t="str">
        <f t="shared" ca="1" si="20"/>
        <v/>
      </c>
      <c r="J98" s="30" t="str">
        <f t="shared" ca="1" si="21"/>
        <v/>
      </c>
      <c r="L98" s="32" t="str">
        <f t="shared" ca="1" si="22"/>
        <v/>
      </c>
    </row>
    <row r="99" spans="1:12" ht="55.5" customHeight="1" x14ac:dyDescent="0.3">
      <c r="A99" s="33" t="str">
        <f t="shared" ca="1" si="12"/>
        <v xml:space="preserve"> </v>
      </c>
      <c r="B99" s="27" t="str">
        <f t="shared" ca="1" si="13"/>
        <v/>
      </c>
      <c r="C99" s="28" t="str">
        <f t="shared" ca="1" si="14"/>
        <v/>
      </c>
      <c r="D99" s="28" t="str">
        <f t="shared" ca="1" si="15"/>
        <v/>
      </c>
      <c r="E99" s="102" t="str">
        <f t="shared" ca="1" si="16"/>
        <v/>
      </c>
      <c r="F99" s="86" t="str">
        <f t="shared" ca="1" si="17"/>
        <v/>
      </c>
      <c r="G99" s="74" t="str">
        <f t="shared" ca="1" si="18"/>
        <v/>
      </c>
      <c r="H99" s="29" t="str">
        <f t="shared" ca="1" si="19"/>
        <v/>
      </c>
      <c r="I99" s="29" t="str">
        <f t="shared" ca="1" si="20"/>
        <v/>
      </c>
      <c r="J99" s="30" t="str">
        <f t="shared" ca="1" si="21"/>
        <v/>
      </c>
      <c r="L99" s="32" t="str">
        <f t="shared" ca="1" si="22"/>
        <v/>
      </c>
    </row>
    <row r="100" spans="1:12" ht="55.5" customHeight="1" x14ac:dyDescent="0.3">
      <c r="A100" s="34" t="str">
        <f t="shared" ca="1" si="12"/>
        <v xml:space="preserve"> </v>
      </c>
      <c r="B100" s="27" t="str">
        <f t="shared" ca="1" si="13"/>
        <v/>
      </c>
      <c r="C100" s="28" t="str">
        <f t="shared" ca="1" si="14"/>
        <v/>
      </c>
      <c r="D100" s="28" t="str">
        <f t="shared" ca="1" si="15"/>
        <v/>
      </c>
      <c r="E100" s="102" t="str">
        <f t="shared" ca="1" si="16"/>
        <v/>
      </c>
      <c r="F100" s="86" t="str">
        <f t="shared" ca="1" si="17"/>
        <v/>
      </c>
      <c r="G100" s="74" t="str">
        <f t="shared" ca="1" si="18"/>
        <v/>
      </c>
      <c r="H100" s="29" t="str">
        <f t="shared" ca="1" si="19"/>
        <v/>
      </c>
      <c r="I100" s="29" t="str">
        <f t="shared" ca="1" si="20"/>
        <v/>
      </c>
      <c r="J100" s="30" t="str">
        <f t="shared" ca="1" si="21"/>
        <v/>
      </c>
      <c r="L100" s="32" t="str">
        <f t="shared" ca="1" si="22"/>
        <v/>
      </c>
    </row>
    <row r="101" spans="1:12" ht="3.75" customHeight="1" x14ac:dyDescent="0.3"/>
  </sheetData>
  <sheetProtection password="CC7F" sheet="1" objects="1" scenarios="1" selectLockedCells="1" selectUnlockedCells="1"/>
  <mergeCells count="3">
    <mergeCell ref="C2:G2"/>
    <mergeCell ref="C1:G1"/>
    <mergeCell ref="H1:I1"/>
  </mergeCells>
  <phoneticPr fontId="1" type="noConversion"/>
  <conditionalFormatting sqref="A6:A100">
    <cfRule type="expression" dxfId="3" priority="2">
      <formula>$A6=" "</formula>
    </cfRule>
    <cfRule type="expression" dxfId="2" priority="3">
      <formula>$A6&lt;&gt;$A7</formula>
    </cfRule>
    <cfRule type="expression" dxfId="1" priority="4">
      <formula>$A6=$A5</formula>
    </cfRule>
  </conditionalFormatting>
  <conditionalFormatting sqref="H1:I1">
    <cfRule type="expression" dxfId="0" priority="1">
      <formula>$J$1&gt;0</formula>
    </cfRule>
  </conditionalFormatting>
  <printOptions horizontalCentered="1"/>
  <pageMargins left="0.39370078740157483" right="0.39370078740157483" top="0.59055118110236227" bottom="0.31496062992125984" header="0.31496062992125984" footer="0.19685039370078741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13"/>
  <sheetViews>
    <sheetView tabSelected="1" workbookViewId="0">
      <selection activeCell="B8" sqref="B8:C8"/>
    </sheetView>
  </sheetViews>
  <sheetFormatPr defaultColWidth="9" defaultRowHeight="16.5" x14ac:dyDescent="0.3"/>
  <cols>
    <col min="1" max="1" width="15.875" style="16" bestFit="1" customWidth="1"/>
    <col min="2" max="2" width="11" style="16" bestFit="1" customWidth="1"/>
    <col min="3" max="3" width="12.5" style="16" customWidth="1"/>
    <col min="4" max="4" width="3.375" style="16" customWidth="1"/>
    <col min="5" max="5" width="15.625" style="16" customWidth="1"/>
    <col min="6" max="7" width="12.5" style="16" customWidth="1"/>
    <col min="8" max="8" width="2.5" style="16" customWidth="1"/>
    <col min="9" max="9" width="11.625" style="16" hidden="1" customWidth="1"/>
    <col min="10" max="11" width="9" style="16" hidden="1" customWidth="1"/>
    <col min="12" max="12" width="0.875" style="16" customWidth="1"/>
    <col min="13" max="15" width="11.125" style="16" customWidth="1"/>
    <col min="16" max="16384" width="9" style="16"/>
  </cols>
  <sheetData>
    <row r="1" spans="1:15" ht="38.25" x14ac:dyDescent="0.3">
      <c r="A1" s="122" t="s">
        <v>56</v>
      </c>
      <c r="B1" s="122"/>
      <c r="C1" s="122"/>
      <c r="D1" s="122"/>
      <c r="E1" s="122"/>
      <c r="F1" s="122"/>
      <c r="G1" s="122"/>
    </row>
    <row r="2" spans="1:15" s="19" customFormat="1" ht="17.25" x14ac:dyDescent="0.3">
      <c r="A2" s="17"/>
      <c r="B2" s="17"/>
      <c r="C2" s="17"/>
      <c r="D2" s="18" t="s">
        <v>170</v>
      </c>
      <c r="E2" s="17"/>
      <c r="F2" s="17"/>
      <c r="G2" s="17"/>
      <c r="I2" s="16" t="s">
        <v>184</v>
      </c>
      <c r="J2" s="16" t="s">
        <v>185</v>
      </c>
    </row>
    <row r="4" spans="1:15" ht="37.5" customHeight="1" x14ac:dyDescent="0.3">
      <c r="A4" s="123" t="s">
        <v>203</v>
      </c>
      <c r="B4" s="3" t="s">
        <v>46</v>
      </c>
      <c r="C4" s="35"/>
      <c r="E4" s="20" t="s">
        <v>53</v>
      </c>
      <c r="F4" s="36">
        <f ca="1">COUNTA(INDIRECT(E4&amp;"!c6"):INDIRECT(E4&amp;"!c100"))</f>
        <v>0</v>
      </c>
      <c r="G4" s="72">
        <f ca="1">INDIRECT(E4&amp;"!M2")</f>
        <v>0</v>
      </c>
      <c r="I4" s="70">
        <f ca="1">IF(K4=1,1,I3+F3)</f>
        <v>0</v>
      </c>
      <c r="J4" s="16" t="str">
        <f>E4</f>
        <v>논문</v>
      </c>
      <c r="K4" s="70">
        <f ca="1">IF(F4=0,0,1)</f>
        <v>0</v>
      </c>
      <c r="M4" s="117" t="s">
        <v>243</v>
      </c>
      <c r="N4" s="119"/>
      <c r="O4" s="118"/>
    </row>
    <row r="5" spans="1:15" ht="37.5" customHeight="1" x14ac:dyDescent="0.3">
      <c r="A5" s="124"/>
      <c r="B5" s="3" t="s">
        <v>47</v>
      </c>
      <c r="C5" s="35"/>
      <c r="E5" s="20" t="s">
        <v>85</v>
      </c>
      <c r="F5" s="36">
        <f ca="1">COUNTA(INDIRECT(E5&amp;"!c6"):INDIRECT(E5&amp;"!c100"))</f>
        <v>0</v>
      </c>
      <c r="G5" s="72">
        <f ca="1">INDIRECT(E5&amp;"!j2")</f>
        <v>0</v>
      </c>
      <c r="I5" s="70">
        <f t="shared" ref="I5:I11" ca="1" si="0">IF(K5=1,1,I4+F4)</f>
        <v>0</v>
      </c>
      <c r="J5" s="16" t="str">
        <f t="shared" ref="J5:J9" si="1">E5</f>
        <v>저술</v>
      </c>
      <c r="K5" s="70">
        <f ca="1">IF(OR(SUM(F$4:F4)&gt;0,F5=0),0,1)</f>
        <v>0</v>
      </c>
      <c r="M5" s="109" t="s">
        <v>244</v>
      </c>
      <c r="N5" s="109" t="s">
        <v>245</v>
      </c>
      <c r="O5" s="109" t="s">
        <v>246</v>
      </c>
    </row>
    <row r="6" spans="1:15" ht="37.5" customHeight="1" x14ac:dyDescent="0.3">
      <c r="A6" s="20" t="s">
        <v>48</v>
      </c>
      <c r="B6" s="120"/>
      <c r="C6" s="121"/>
      <c r="E6" s="20" t="s">
        <v>54</v>
      </c>
      <c r="F6" s="36">
        <f ca="1">COUNTA(INDIRECT(E6&amp;"!c6"):INDIRECT(E6&amp;"!c100"))</f>
        <v>0</v>
      </c>
      <c r="G6" s="72">
        <f ca="1">INDIRECT(E6&amp;"!i2")</f>
        <v>0</v>
      </c>
      <c r="I6" s="70">
        <f t="shared" ca="1" si="0"/>
        <v>0</v>
      </c>
      <c r="J6" s="16" t="str">
        <f t="shared" si="1"/>
        <v>특허</v>
      </c>
      <c r="K6" s="70">
        <f ca="1">IF(OR(SUM(F$4:F5)&gt;0,F6=0),0,1)</f>
        <v>0</v>
      </c>
      <c r="M6" s="110"/>
      <c r="N6" s="111">
        <f ca="1">G4</f>
        <v>0</v>
      </c>
      <c r="O6" s="112" t="str">
        <f ca="1">IFERROR(N6/M6,"")</f>
        <v/>
      </c>
    </row>
    <row r="7" spans="1:15" ht="37.5" customHeight="1" x14ac:dyDescent="0.3">
      <c r="A7" s="20" t="s">
        <v>49</v>
      </c>
      <c r="B7" s="120"/>
      <c r="C7" s="121"/>
      <c r="E7" s="20" t="s">
        <v>55</v>
      </c>
      <c r="F7" s="36">
        <f ca="1">COUNTA(INDIRECT(E7&amp;"!c6"):INDIRECT(E7&amp;"!c100"))</f>
        <v>0</v>
      </c>
      <c r="G7" s="72">
        <f ca="1">INDIRECT(E7&amp;"!g2")</f>
        <v>0</v>
      </c>
      <c r="I7" s="70">
        <f t="shared" ca="1" si="0"/>
        <v>0</v>
      </c>
      <c r="J7" s="16" t="str">
        <f t="shared" si="1"/>
        <v>학술회의</v>
      </c>
      <c r="K7" s="70">
        <f ca="1">IF(OR(SUM(F$4:F6)&gt;0,F7=0),0,1)</f>
        <v>0</v>
      </c>
    </row>
    <row r="8" spans="1:15" ht="37.5" customHeight="1" x14ac:dyDescent="0.3">
      <c r="A8" s="20" t="s">
        <v>50</v>
      </c>
      <c r="B8" s="120"/>
      <c r="C8" s="121"/>
      <c r="E8" s="20" t="s">
        <v>171</v>
      </c>
      <c r="F8" s="36">
        <f ca="1">COUNTA(INDIRECT(E8&amp;"!c6"):INDIRECT(E8&amp;"!c100"))</f>
        <v>0</v>
      </c>
      <c r="G8" s="72">
        <f ca="1">INDIRECT(E8&amp;"!j2")</f>
        <v>0</v>
      </c>
      <c r="I8" s="70">
        <f t="shared" ca="1" si="0"/>
        <v>0</v>
      </c>
      <c r="J8" s="16" t="str">
        <f t="shared" si="1"/>
        <v>외부연구비</v>
      </c>
      <c r="K8" s="70">
        <f ca="1">IF(OR(SUM(F$4:F7)&gt;0,F8=0),0,1)</f>
        <v>0</v>
      </c>
    </row>
    <row r="9" spans="1:15" ht="37.5" customHeight="1" x14ac:dyDescent="0.3">
      <c r="A9" s="20" t="s">
        <v>51</v>
      </c>
      <c r="B9" s="120"/>
      <c r="C9" s="121"/>
      <c r="E9" s="20" t="s">
        <v>216</v>
      </c>
      <c r="F9" s="36">
        <f ca="1">COUNTA(INDIRECT(E9&amp;"!c6"):INDIRECT(E9&amp;"!c100"))</f>
        <v>0</v>
      </c>
      <c r="G9" s="72">
        <f ca="1">INDIRECT(E9&amp;"!j2")</f>
        <v>0</v>
      </c>
      <c r="I9" s="70">
        <f t="shared" ca="1" si="0"/>
        <v>0</v>
      </c>
      <c r="J9" s="16" t="str">
        <f t="shared" si="1"/>
        <v>대체업적</v>
      </c>
      <c r="K9" s="70">
        <f ca="1">IF(OR(SUM(F$4:F8)&gt;0,F9=0),0,1)</f>
        <v>0</v>
      </c>
    </row>
    <row r="10" spans="1:15" ht="37.5" hidden="1" customHeight="1" x14ac:dyDescent="0.3">
      <c r="E10" s="20" t="str">
        <f>E13</f>
        <v>(학위논문)</v>
      </c>
      <c r="F10" s="36">
        <f ca="1">F13</f>
        <v>0</v>
      </c>
      <c r="G10" s="72"/>
      <c r="I10" s="70">
        <f t="shared" ca="1" si="0"/>
        <v>0</v>
      </c>
      <c r="J10" s="16" t="s">
        <v>217</v>
      </c>
      <c r="K10" s="70">
        <f ca="1">IF(OR(SUM(F$4:F9)&gt;0,F10=0),0,1)</f>
        <v>0</v>
      </c>
    </row>
    <row r="11" spans="1:15" ht="37.5" customHeight="1" x14ac:dyDescent="0.3">
      <c r="E11" s="20" t="s">
        <v>52</v>
      </c>
      <c r="F11" s="37">
        <f ca="1">SUM(F4:F9)</f>
        <v>0</v>
      </c>
      <c r="G11" s="73">
        <f ca="1">SUM(G4:G9)</f>
        <v>0</v>
      </c>
      <c r="I11" s="70">
        <f t="shared" ca="1" si="0"/>
        <v>0</v>
      </c>
      <c r="J11" s="16" t="s">
        <v>221</v>
      </c>
      <c r="K11" s="70">
        <f ca="1">IF(OR(SUM(F$4:F10)&gt;0,F11=0),0,1)</f>
        <v>0</v>
      </c>
    </row>
    <row r="12" spans="1:15" ht="3" customHeight="1" x14ac:dyDescent="0.3"/>
    <row r="13" spans="1:15" ht="37.5" customHeight="1" x14ac:dyDescent="0.3">
      <c r="E13" s="83" t="s">
        <v>200</v>
      </c>
      <c r="F13" s="84">
        <f ca="1">COUNTA(INDIRECT("학위논문"&amp;"!c6"):INDIRECT("학위논문"&amp;"!c100"))</f>
        <v>0</v>
      </c>
      <c r="G13" s="82" t="s">
        <v>201</v>
      </c>
    </row>
  </sheetData>
  <sheetProtection algorithmName="SHA-512" hashValue="nVzqGPlqfghCHUalA6mUHSUR11FJ6vsiB7j9AHE14GNj9ymc9DAYRkrmUfNuIv6Syg5ixrkan0JmK0IPqm61eg==" saltValue="+KzTqD5KI4LtFE9UTVf8Kg==" spinCount="100000" sheet="1" objects="1" scenarios="1" selectLockedCells="1"/>
  <mergeCells count="7">
    <mergeCell ref="M4:O4"/>
    <mergeCell ref="B9:C9"/>
    <mergeCell ref="A1:G1"/>
    <mergeCell ref="B6:C6"/>
    <mergeCell ref="B7:C7"/>
    <mergeCell ref="B8:C8"/>
    <mergeCell ref="A4:A5"/>
  </mergeCells>
  <phoneticPr fontId="1" type="noConversion"/>
  <dataValidations count="3">
    <dataValidation type="list" allowBlank="1" showInputMessage="1" showErrorMessage="1" sqref="B8:C8">
      <formula1>계열구분</formula1>
    </dataValidation>
    <dataValidation type="list" allowBlank="1" showInputMessage="1" showErrorMessage="1" sqref="B6:C6">
      <formula1>현직위</formula1>
    </dataValidation>
    <dataValidation type="list" allowBlank="1" showInputMessage="1" showErrorMessage="1" sqref="B9:C9">
      <formula1>연구업적구분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100"/>
  <sheetViews>
    <sheetView workbookViewId="0">
      <pane xSplit="1" ySplit="5" topLeftCell="B6" activePane="bottomRight" state="frozen"/>
      <selection activeCell="T8" sqref="T8:U8"/>
      <selection pane="topRight" activeCell="T8" sqref="T8:U8"/>
      <selection pane="bottomLeft" activeCell="T8" sqref="T8:U8"/>
      <selection pane="bottomRight" activeCell="C10" sqref="C10"/>
    </sheetView>
  </sheetViews>
  <sheetFormatPr defaultColWidth="9" defaultRowHeight="12" x14ac:dyDescent="0.3"/>
  <cols>
    <col min="1" max="1" width="3.625" style="48" bestFit="1" customWidth="1"/>
    <col min="2" max="2" width="36" style="48" customWidth="1"/>
    <col min="3" max="4" width="15.375" style="48" customWidth="1"/>
    <col min="5" max="5" width="11.5" style="48" bestFit="1" customWidth="1"/>
    <col min="6" max="6" width="5" style="45" bestFit="1" customWidth="1"/>
    <col min="7" max="7" width="3.25" style="45" bestFit="1" customWidth="1"/>
    <col min="8" max="8" width="4.5" style="45" customWidth="1"/>
    <col min="9" max="9" width="5.375" style="45" customWidth="1"/>
    <col min="10" max="10" width="22.375" style="48" customWidth="1"/>
    <col min="11" max="11" width="5.375" style="45" bestFit="1" customWidth="1"/>
    <col min="12" max="12" width="6.5" style="45" customWidth="1"/>
    <col min="13" max="13" width="5.625" style="48" bestFit="1" customWidth="1"/>
    <col min="14" max="14" width="4.5" style="48" bestFit="1" customWidth="1"/>
    <col min="15" max="15" width="0.625" style="48" customWidth="1"/>
    <col min="16" max="18" width="9" style="45" hidden="1" customWidth="1"/>
    <col min="19" max="19" width="10.625" style="45" hidden="1" customWidth="1"/>
    <col min="20" max="22" width="9" style="45" hidden="1" customWidth="1"/>
    <col min="23" max="23" width="19.5" style="48" hidden="1" customWidth="1"/>
    <col min="24" max="24" width="9" style="49" hidden="1" customWidth="1"/>
    <col min="25" max="25" width="10.625" style="48" hidden="1" customWidth="1"/>
    <col min="26" max="29" width="9" style="48" hidden="1" customWidth="1"/>
    <col min="30" max="16384" width="9" style="48"/>
  </cols>
  <sheetData>
    <row r="1" spans="1:29" s="41" customFormat="1" ht="26.25" x14ac:dyDescent="0.3">
      <c r="A1" s="39" t="s">
        <v>53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P1" s="42"/>
      <c r="Q1" s="42"/>
      <c r="R1" s="42"/>
      <c r="S1" s="42"/>
      <c r="T1" s="42"/>
      <c r="U1" s="42"/>
      <c r="V1" s="42"/>
      <c r="X1" s="42"/>
    </row>
    <row r="2" spans="1:29" s="41" customFormat="1" x14ac:dyDescent="0.3">
      <c r="A2" s="41" t="str">
        <f>총괄표!B7&amp;" "&amp;총괄표!B6</f>
        <v xml:space="preserve"> </v>
      </c>
      <c r="F2" s="42"/>
      <c r="G2" s="42"/>
      <c r="H2" s="42"/>
      <c r="I2" s="42"/>
      <c r="K2" s="42"/>
      <c r="L2" s="43" t="s">
        <v>57</v>
      </c>
      <c r="M2" s="125">
        <f>SUM(M6:M100)</f>
        <v>0</v>
      </c>
      <c r="N2" s="125"/>
      <c r="P2" s="42"/>
      <c r="Q2" s="42"/>
      <c r="R2" s="42"/>
      <c r="S2" s="42"/>
      <c r="T2" s="42"/>
      <c r="U2" s="42"/>
      <c r="V2" s="42"/>
      <c r="X2" s="42"/>
    </row>
    <row r="3" spans="1:29" s="41" customFormat="1" x14ac:dyDescent="0.3">
      <c r="F3" s="42"/>
      <c r="G3" s="42"/>
      <c r="H3" s="42"/>
      <c r="I3" s="42"/>
      <c r="K3" s="42"/>
      <c r="L3" s="42"/>
      <c r="P3" s="42"/>
      <c r="Q3" s="42"/>
      <c r="R3" s="42"/>
      <c r="S3" s="42"/>
      <c r="T3" s="42"/>
      <c r="U3" s="42"/>
      <c r="V3" s="42"/>
      <c r="X3" s="42"/>
    </row>
    <row r="4" spans="1:29" s="41" customFormat="1" ht="37.5" customHeight="1" x14ac:dyDescent="0.3">
      <c r="A4" s="126" t="s">
        <v>72</v>
      </c>
      <c r="B4" s="126" t="s">
        <v>71</v>
      </c>
      <c r="C4" s="126" t="s">
        <v>58</v>
      </c>
      <c r="D4" s="126" t="s">
        <v>59</v>
      </c>
      <c r="E4" s="126" t="s">
        <v>60</v>
      </c>
      <c r="F4" s="129" t="s">
        <v>61</v>
      </c>
      <c r="G4" s="130"/>
      <c r="H4" s="126" t="s">
        <v>62</v>
      </c>
      <c r="I4" s="126" t="s">
        <v>143</v>
      </c>
      <c r="J4" s="126" t="s">
        <v>230</v>
      </c>
      <c r="K4" s="126" t="s">
        <v>172</v>
      </c>
      <c r="L4" s="126" t="s">
        <v>69</v>
      </c>
      <c r="M4" s="126" t="s">
        <v>68</v>
      </c>
      <c r="N4" s="126" t="s">
        <v>63</v>
      </c>
      <c r="P4" s="42"/>
      <c r="Q4" s="42"/>
      <c r="R4" s="42"/>
      <c r="S4" s="42"/>
      <c r="T4" s="42"/>
      <c r="U4" s="42"/>
      <c r="V4" s="42"/>
      <c r="X4" s="42"/>
    </row>
    <row r="5" spans="1:29" s="41" customFormat="1" ht="37.5" customHeight="1" thickBot="1" x14ac:dyDescent="0.35">
      <c r="A5" s="127"/>
      <c r="B5" s="128"/>
      <c r="C5" s="128"/>
      <c r="D5" s="128"/>
      <c r="E5" s="128"/>
      <c r="F5" s="44" t="s">
        <v>64</v>
      </c>
      <c r="G5" s="44" t="s">
        <v>65</v>
      </c>
      <c r="H5" s="128"/>
      <c r="I5" s="128"/>
      <c r="J5" s="128"/>
      <c r="K5" s="128"/>
      <c r="L5" s="128"/>
      <c r="M5" s="127"/>
      <c r="N5" s="127"/>
      <c r="P5" s="42" t="s">
        <v>118</v>
      </c>
      <c r="Q5" s="45" t="s">
        <v>121</v>
      </c>
      <c r="R5" s="42" t="s">
        <v>119</v>
      </c>
      <c r="S5" s="42" t="s">
        <v>120</v>
      </c>
      <c r="T5" s="42" t="s">
        <v>122</v>
      </c>
      <c r="U5" s="42" t="s">
        <v>123</v>
      </c>
      <c r="V5" s="42" t="s">
        <v>124</v>
      </c>
      <c r="W5" s="46" t="s">
        <v>176</v>
      </c>
      <c r="X5" s="46" t="s">
        <v>178</v>
      </c>
      <c r="Y5" s="46" t="s">
        <v>177</v>
      </c>
      <c r="Z5" s="46" t="s">
        <v>68</v>
      </c>
      <c r="AA5" s="46" t="s">
        <v>223</v>
      </c>
      <c r="AB5" s="46" t="s">
        <v>206</v>
      </c>
      <c r="AC5" s="46" t="s">
        <v>63</v>
      </c>
    </row>
    <row r="6" spans="1:29" x14ac:dyDescent="0.3">
      <c r="A6" s="47">
        <v>1</v>
      </c>
      <c r="B6" s="52"/>
      <c r="C6" s="53"/>
      <c r="D6" s="53"/>
      <c r="E6" s="53"/>
      <c r="F6" s="54"/>
      <c r="G6" s="54"/>
      <c r="H6" s="54"/>
      <c r="I6" s="54"/>
      <c r="J6" s="53"/>
      <c r="K6" s="54"/>
      <c r="L6" s="55"/>
      <c r="M6" s="71" t="str">
        <f>Z6</f>
        <v/>
      </c>
      <c r="N6" s="56"/>
      <c r="P6" s="45" t="e">
        <f t="shared" ref="P6:P37" si="0">VLOOKUP(J6,학술지,2,FALSE)</f>
        <v>#N/A</v>
      </c>
      <c r="Q6" s="45" t="e">
        <f>IF(P6&gt;1,2,1)</f>
        <v>#N/A</v>
      </c>
      <c r="R6" s="45">
        <f>IF(H6&gt;3,4,H6)</f>
        <v>0</v>
      </c>
      <c r="S6" s="45">
        <f t="shared" ref="S6:S37" si="1">IFERROR(VLOOKUP(R6&amp;I6,인정환산,1+Q6,FALSE),0.4/(H6-2))</f>
        <v>-0.2</v>
      </c>
      <c r="T6" s="45" t="e">
        <f t="shared" ref="T6:T37" si="2">VLOOKUP(K6,연구실적의인정환산,P6+1,FALSE)</f>
        <v>#N/A</v>
      </c>
      <c r="U6" s="45">
        <f>IF(L6="",1,IF(AND(OR(L6="단신",L6="논평",L6="독자편지"),P6=1),0.5,0))</f>
        <v>1</v>
      </c>
      <c r="V6" s="45" t="e">
        <f t="shared" ref="V6:V69" si="3">VLOOKUP(P6,논문등급p,2,FALSE)</f>
        <v>#N/A</v>
      </c>
      <c r="W6" s="48" t="str">
        <f>D6&amp;"("&amp;F6&amp;")"</f>
        <v>()</v>
      </c>
      <c r="X6" s="49" t="e">
        <f>V6&amp;"("&amp;P6&amp;"등급)"</f>
        <v>#N/A</v>
      </c>
      <c r="Y6" s="48" t="e">
        <f>Z6/V6</f>
        <v>#VALUE!</v>
      </c>
      <c r="Z6" s="48" t="str">
        <f>IFERROR(IF(OR(B6="",LEFT(AC6,1)="*"),"",IF(S6&gt;0,MIN(PRODUCT(S6,T6,V6),PRODUCT(S6,U6,V6)),"")),"")</f>
        <v/>
      </c>
      <c r="AA6" s="48" t="str">
        <f>I6&amp;" / "&amp;H6</f>
        <v xml:space="preserve"> / </v>
      </c>
      <c r="AB6" s="48">
        <f>K6</f>
        <v>0</v>
      </c>
      <c r="AC6" s="48">
        <f>N6</f>
        <v>0</v>
      </c>
    </row>
    <row r="7" spans="1:29" x14ac:dyDescent="0.3">
      <c r="A7" s="47">
        <v>2</v>
      </c>
      <c r="B7" s="57"/>
      <c r="C7" s="56"/>
      <c r="D7" s="56"/>
      <c r="E7" s="56"/>
      <c r="F7" s="58"/>
      <c r="G7" s="58"/>
      <c r="H7" s="58"/>
      <c r="I7" s="58"/>
      <c r="J7" s="56"/>
      <c r="K7" s="58"/>
      <c r="L7" s="59"/>
      <c r="M7" s="71" t="str">
        <f t="shared" ref="M7:M70" si="4">Z7</f>
        <v/>
      </c>
      <c r="N7" s="56"/>
      <c r="P7" s="45" t="e">
        <f t="shared" si="0"/>
        <v>#N/A</v>
      </c>
      <c r="Q7" s="45" t="e">
        <f t="shared" ref="Q7:Q70" si="5">IF(P7&gt;1,2,1)</f>
        <v>#N/A</v>
      </c>
      <c r="R7" s="45">
        <f t="shared" ref="R7:R70" si="6">IF(H7&gt;3,4,H7)</f>
        <v>0</v>
      </c>
      <c r="S7" s="45">
        <f t="shared" si="1"/>
        <v>-0.2</v>
      </c>
      <c r="T7" s="49" t="e">
        <f t="shared" si="2"/>
        <v>#N/A</v>
      </c>
      <c r="U7" s="49">
        <f t="shared" ref="U7:U70" si="7">IF(L7="",1,IF(AND(OR(L7="단신",L7="논평",L7="독자편지"),P7=1),0.5,0))</f>
        <v>1</v>
      </c>
      <c r="V7" s="49" t="e">
        <f t="shared" si="3"/>
        <v>#N/A</v>
      </c>
      <c r="W7" s="48" t="str">
        <f t="shared" ref="W7:W70" si="8">D7&amp;"("&amp;F7&amp;")"</f>
        <v>()</v>
      </c>
      <c r="X7" s="49" t="e">
        <f t="shared" ref="X7:X70" si="9">V7&amp;"("&amp;P7&amp;"등급)"</f>
        <v>#N/A</v>
      </c>
      <c r="Y7" s="48" t="e">
        <f t="shared" ref="Y7:Y70" si="10">Z7/V7</f>
        <v>#VALUE!</v>
      </c>
      <c r="Z7" s="48" t="str">
        <f t="shared" ref="Z7:Z70" si="11">IFERROR(IF(OR(B7="",LEFT(AC7,1)="*"),"",IF(S7&gt;0,MIN(PRODUCT(S7,T7,V7),PRODUCT(S7,U7,V7)),"")),"")</f>
        <v/>
      </c>
      <c r="AA7" s="48" t="str">
        <f t="shared" ref="AA7:AA70" si="12">I7&amp;" / "&amp;H7</f>
        <v xml:space="preserve"> / </v>
      </c>
      <c r="AB7" s="48">
        <f t="shared" ref="AB7:AB70" si="13">K7</f>
        <v>0</v>
      </c>
      <c r="AC7" s="48">
        <f t="shared" ref="AC7:AC70" si="14">N7</f>
        <v>0</v>
      </c>
    </row>
    <row r="8" spans="1:29" x14ac:dyDescent="0.3">
      <c r="A8" s="47">
        <v>3</v>
      </c>
      <c r="B8" s="57"/>
      <c r="C8" s="56"/>
      <c r="D8" s="56"/>
      <c r="E8" s="56"/>
      <c r="F8" s="58"/>
      <c r="G8" s="58"/>
      <c r="H8" s="58"/>
      <c r="I8" s="58"/>
      <c r="J8" s="56"/>
      <c r="K8" s="58"/>
      <c r="L8" s="59"/>
      <c r="M8" s="71" t="str">
        <f t="shared" si="4"/>
        <v/>
      </c>
      <c r="N8" s="56"/>
      <c r="P8" s="45" t="e">
        <f t="shared" si="0"/>
        <v>#N/A</v>
      </c>
      <c r="Q8" s="45" t="e">
        <f t="shared" si="5"/>
        <v>#N/A</v>
      </c>
      <c r="R8" s="45">
        <f t="shared" si="6"/>
        <v>0</v>
      </c>
      <c r="S8" s="45">
        <f t="shared" si="1"/>
        <v>-0.2</v>
      </c>
      <c r="T8" s="49" t="e">
        <f t="shared" si="2"/>
        <v>#N/A</v>
      </c>
      <c r="U8" s="49">
        <f t="shared" si="7"/>
        <v>1</v>
      </c>
      <c r="V8" s="49" t="e">
        <f t="shared" si="3"/>
        <v>#N/A</v>
      </c>
      <c r="W8" s="48" t="str">
        <f t="shared" si="8"/>
        <v>()</v>
      </c>
      <c r="X8" s="49" t="e">
        <f t="shared" si="9"/>
        <v>#N/A</v>
      </c>
      <c r="Y8" s="48" t="e">
        <f t="shared" si="10"/>
        <v>#VALUE!</v>
      </c>
      <c r="Z8" s="48" t="str">
        <f t="shared" si="11"/>
        <v/>
      </c>
      <c r="AA8" s="48" t="str">
        <f t="shared" si="12"/>
        <v xml:space="preserve"> / </v>
      </c>
      <c r="AB8" s="48">
        <f t="shared" si="13"/>
        <v>0</v>
      </c>
      <c r="AC8" s="48">
        <f t="shared" si="14"/>
        <v>0</v>
      </c>
    </row>
    <row r="9" spans="1:29" x14ac:dyDescent="0.3">
      <c r="A9" s="47">
        <v>4</v>
      </c>
      <c r="B9" s="57"/>
      <c r="C9" s="56"/>
      <c r="D9" s="56"/>
      <c r="E9" s="56"/>
      <c r="F9" s="58"/>
      <c r="G9" s="58"/>
      <c r="H9" s="58"/>
      <c r="I9" s="58"/>
      <c r="J9" s="56"/>
      <c r="K9" s="58"/>
      <c r="L9" s="59"/>
      <c r="M9" s="71" t="str">
        <f t="shared" si="4"/>
        <v/>
      </c>
      <c r="N9" s="56"/>
      <c r="P9" s="45" t="e">
        <f t="shared" si="0"/>
        <v>#N/A</v>
      </c>
      <c r="Q9" s="45" t="e">
        <f t="shared" si="5"/>
        <v>#N/A</v>
      </c>
      <c r="R9" s="45">
        <f t="shared" si="6"/>
        <v>0</v>
      </c>
      <c r="S9" s="45">
        <f t="shared" si="1"/>
        <v>-0.2</v>
      </c>
      <c r="T9" s="49" t="e">
        <f t="shared" si="2"/>
        <v>#N/A</v>
      </c>
      <c r="U9" s="49">
        <f t="shared" si="7"/>
        <v>1</v>
      </c>
      <c r="V9" s="49" t="e">
        <f t="shared" si="3"/>
        <v>#N/A</v>
      </c>
      <c r="W9" s="48" t="str">
        <f t="shared" si="8"/>
        <v>()</v>
      </c>
      <c r="X9" s="49" t="e">
        <f t="shared" si="9"/>
        <v>#N/A</v>
      </c>
      <c r="Y9" s="48" t="e">
        <f t="shared" si="10"/>
        <v>#VALUE!</v>
      </c>
      <c r="Z9" s="48" t="str">
        <f t="shared" si="11"/>
        <v/>
      </c>
      <c r="AA9" s="48" t="str">
        <f t="shared" si="12"/>
        <v xml:space="preserve"> / </v>
      </c>
      <c r="AB9" s="48">
        <f t="shared" si="13"/>
        <v>0</v>
      </c>
      <c r="AC9" s="48">
        <f t="shared" si="14"/>
        <v>0</v>
      </c>
    </row>
    <row r="10" spans="1:29" x14ac:dyDescent="0.3">
      <c r="A10" s="47">
        <v>5</v>
      </c>
      <c r="B10" s="57"/>
      <c r="C10" s="56"/>
      <c r="D10" s="56"/>
      <c r="E10" s="56"/>
      <c r="F10" s="58"/>
      <c r="G10" s="58"/>
      <c r="H10" s="58"/>
      <c r="I10" s="58"/>
      <c r="J10" s="56"/>
      <c r="K10" s="58"/>
      <c r="L10" s="59"/>
      <c r="M10" s="71" t="str">
        <f t="shared" si="4"/>
        <v/>
      </c>
      <c r="N10" s="56"/>
      <c r="P10" s="45" t="e">
        <f t="shared" si="0"/>
        <v>#N/A</v>
      </c>
      <c r="Q10" s="45" t="e">
        <f t="shared" si="5"/>
        <v>#N/A</v>
      </c>
      <c r="R10" s="45">
        <f t="shared" si="6"/>
        <v>0</v>
      </c>
      <c r="S10" s="45">
        <f t="shared" si="1"/>
        <v>-0.2</v>
      </c>
      <c r="T10" s="49" t="e">
        <f t="shared" si="2"/>
        <v>#N/A</v>
      </c>
      <c r="U10" s="49">
        <f t="shared" si="7"/>
        <v>1</v>
      </c>
      <c r="V10" s="49" t="e">
        <f t="shared" si="3"/>
        <v>#N/A</v>
      </c>
      <c r="W10" s="48" t="str">
        <f t="shared" si="8"/>
        <v>()</v>
      </c>
      <c r="X10" s="49" t="e">
        <f t="shared" si="9"/>
        <v>#N/A</v>
      </c>
      <c r="Y10" s="48" t="e">
        <f t="shared" si="10"/>
        <v>#VALUE!</v>
      </c>
      <c r="Z10" s="48" t="str">
        <f t="shared" si="11"/>
        <v/>
      </c>
      <c r="AA10" s="48" t="str">
        <f t="shared" si="12"/>
        <v xml:space="preserve"> / </v>
      </c>
      <c r="AB10" s="48">
        <f t="shared" si="13"/>
        <v>0</v>
      </c>
      <c r="AC10" s="48">
        <f t="shared" si="14"/>
        <v>0</v>
      </c>
    </row>
    <row r="11" spans="1:29" x14ac:dyDescent="0.3">
      <c r="A11" s="47">
        <v>6</v>
      </c>
      <c r="B11" s="57"/>
      <c r="C11" s="56"/>
      <c r="D11" s="56"/>
      <c r="E11" s="56"/>
      <c r="F11" s="58"/>
      <c r="G11" s="58"/>
      <c r="H11" s="58"/>
      <c r="I11" s="58"/>
      <c r="J11" s="56"/>
      <c r="K11" s="58"/>
      <c r="L11" s="59"/>
      <c r="M11" s="71" t="str">
        <f t="shared" si="4"/>
        <v/>
      </c>
      <c r="N11" s="56"/>
      <c r="P11" s="45" t="e">
        <f t="shared" si="0"/>
        <v>#N/A</v>
      </c>
      <c r="Q11" s="45" t="e">
        <f t="shared" si="5"/>
        <v>#N/A</v>
      </c>
      <c r="R11" s="45">
        <f t="shared" si="6"/>
        <v>0</v>
      </c>
      <c r="S11" s="45">
        <f t="shared" si="1"/>
        <v>-0.2</v>
      </c>
      <c r="T11" s="49" t="e">
        <f t="shared" si="2"/>
        <v>#N/A</v>
      </c>
      <c r="U11" s="49">
        <f t="shared" si="7"/>
        <v>1</v>
      </c>
      <c r="V11" s="49" t="e">
        <f t="shared" si="3"/>
        <v>#N/A</v>
      </c>
      <c r="W11" s="48" t="str">
        <f t="shared" si="8"/>
        <v>()</v>
      </c>
      <c r="X11" s="49" t="e">
        <f t="shared" si="9"/>
        <v>#N/A</v>
      </c>
      <c r="Y11" s="48" t="e">
        <f t="shared" si="10"/>
        <v>#VALUE!</v>
      </c>
      <c r="Z11" s="48" t="str">
        <f t="shared" si="11"/>
        <v/>
      </c>
      <c r="AA11" s="48" t="str">
        <f t="shared" si="12"/>
        <v xml:space="preserve"> / </v>
      </c>
      <c r="AB11" s="48">
        <f t="shared" si="13"/>
        <v>0</v>
      </c>
      <c r="AC11" s="48">
        <f t="shared" si="14"/>
        <v>0</v>
      </c>
    </row>
    <row r="12" spans="1:29" x14ac:dyDescent="0.3">
      <c r="A12" s="47">
        <v>7</v>
      </c>
      <c r="B12" s="57"/>
      <c r="C12" s="56"/>
      <c r="D12" s="56"/>
      <c r="E12" s="56"/>
      <c r="F12" s="58"/>
      <c r="G12" s="58"/>
      <c r="H12" s="58"/>
      <c r="I12" s="58"/>
      <c r="J12" s="56"/>
      <c r="K12" s="58"/>
      <c r="L12" s="59"/>
      <c r="M12" s="71" t="str">
        <f t="shared" si="4"/>
        <v/>
      </c>
      <c r="N12" s="56"/>
      <c r="P12" s="45" t="e">
        <f t="shared" si="0"/>
        <v>#N/A</v>
      </c>
      <c r="Q12" s="45" t="e">
        <f t="shared" si="5"/>
        <v>#N/A</v>
      </c>
      <c r="R12" s="45">
        <f t="shared" si="6"/>
        <v>0</v>
      </c>
      <c r="S12" s="45">
        <f t="shared" si="1"/>
        <v>-0.2</v>
      </c>
      <c r="T12" s="49" t="e">
        <f t="shared" si="2"/>
        <v>#N/A</v>
      </c>
      <c r="U12" s="49">
        <f t="shared" si="7"/>
        <v>1</v>
      </c>
      <c r="V12" s="49" t="e">
        <f t="shared" si="3"/>
        <v>#N/A</v>
      </c>
      <c r="W12" s="48" t="str">
        <f t="shared" si="8"/>
        <v>()</v>
      </c>
      <c r="X12" s="49" t="e">
        <f t="shared" si="9"/>
        <v>#N/A</v>
      </c>
      <c r="Y12" s="48" t="e">
        <f t="shared" si="10"/>
        <v>#VALUE!</v>
      </c>
      <c r="Z12" s="48" t="str">
        <f t="shared" si="11"/>
        <v/>
      </c>
      <c r="AA12" s="48" t="str">
        <f t="shared" si="12"/>
        <v xml:space="preserve"> / </v>
      </c>
      <c r="AB12" s="48">
        <f t="shared" si="13"/>
        <v>0</v>
      </c>
      <c r="AC12" s="48">
        <f t="shared" si="14"/>
        <v>0</v>
      </c>
    </row>
    <row r="13" spans="1:29" x14ac:dyDescent="0.3">
      <c r="A13" s="47">
        <v>8</v>
      </c>
      <c r="B13" s="57"/>
      <c r="C13" s="56"/>
      <c r="D13" s="56"/>
      <c r="E13" s="56"/>
      <c r="F13" s="58"/>
      <c r="G13" s="58"/>
      <c r="H13" s="58"/>
      <c r="I13" s="58"/>
      <c r="J13" s="56"/>
      <c r="K13" s="58"/>
      <c r="L13" s="59"/>
      <c r="M13" s="71" t="str">
        <f t="shared" si="4"/>
        <v/>
      </c>
      <c r="N13" s="56"/>
      <c r="P13" s="45" t="e">
        <f t="shared" si="0"/>
        <v>#N/A</v>
      </c>
      <c r="Q13" s="45" t="e">
        <f t="shared" si="5"/>
        <v>#N/A</v>
      </c>
      <c r="R13" s="45">
        <f t="shared" si="6"/>
        <v>0</v>
      </c>
      <c r="S13" s="45">
        <f t="shared" si="1"/>
        <v>-0.2</v>
      </c>
      <c r="T13" s="49" t="e">
        <f t="shared" si="2"/>
        <v>#N/A</v>
      </c>
      <c r="U13" s="49">
        <f t="shared" si="7"/>
        <v>1</v>
      </c>
      <c r="V13" s="49" t="e">
        <f t="shared" si="3"/>
        <v>#N/A</v>
      </c>
      <c r="W13" s="48" t="str">
        <f t="shared" si="8"/>
        <v>()</v>
      </c>
      <c r="X13" s="49" t="e">
        <f t="shared" si="9"/>
        <v>#N/A</v>
      </c>
      <c r="Y13" s="48" t="e">
        <f t="shared" si="10"/>
        <v>#VALUE!</v>
      </c>
      <c r="Z13" s="48" t="str">
        <f t="shared" si="11"/>
        <v/>
      </c>
      <c r="AA13" s="48" t="str">
        <f t="shared" si="12"/>
        <v xml:space="preserve"> / </v>
      </c>
      <c r="AB13" s="48">
        <f t="shared" si="13"/>
        <v>0</v>
      </c>
      <c r="AC13" s="48">
        <f t="shared" si="14"/>
        <v>0</v>
      </c>
    </row>
    <row r="14" spans="1:29" x14ac:dyDescent="0.3">
      <c r="A14" s="47">
        <v>9</v>
      </c>
      <c r="B14" s="57"/>
      <c r="C14" s="56"/>
      <c r="D14" s="56"/>
      <c r="E14" s="56"/>
      <c r="F14" s="58"/>
      <c r="G14" s="58"/>
      <c r="H14" s="58"/>
      <c r="I14" s="58"/>
      <c r="J14" s="56"/>
      <c r="K14" s="58"/>
      <c r="L14" s="59"/>
      <c r="M14" s="71" t="str">
        <f t="shared" si="4"/>
        <v/>
      </c>
      <c r="N14" s="56"/>
      <c r="P14" s="45" t="e">
        <f t="shared" si="0"/>
        <v>#N/A</v>
      </c>
      <c r="Q14" s="45" t="e">
        <f t="shared" si="5"/>
        <v>#N/A</v>
      </c>
      <c r="R14" s="45">
        <f t="shared" si="6"/>
        <v>0</v>
      </c>
      <c r="S14" s="45">
        <f t="shared" si="1"/>
        <v>-0.2</v>
      </c>
      <c r="T14" s="49" t="e">
        <f t="shared" si="2"/>
        <v>#N/A</v>
      </c>
      <c r="U14" s="49">
        <f t="shared" si="7"/>
        <v>1</v>
      </c>
      <c r="V14" s="49" t="e">
        <f t="shared" si="3"/>
        <v>#N/A</v>
      </c>
      <c r="W14" s="48" t="str">
        <f t="shared" si="8"/>
        <v>()</v>
      </c>
      <c r="X14" s="49" t="e">
        <f t="shared" si="9"/>
        <v>#N/A</v>
      </c>
      <c r="Y14" s="48" t="e">
        <f t="shared" si="10"/>
        <v>#VALUE!</v>
      </c>
      <c r="Z14" s="48" t="str">
        <f t="shared" si="11"/>
        <v/>
      </c>
      <c r="AA14" s="48" t="str">
        <f t="shared" si="12"/>
        <v xml:space="preserve"> / </v>
      </c>
      <c r="AB14" s="48">
        <f t="shared" si="13"/>
        <v>0</v>
      </c>
      <c r="AC14" s="48">
        <f t="shared" si="14"/>
        <v>0</v>
      </c>
    </row>
    <row r="15" spans="1:29" x14ac:dyDescent="0.3">
      <c r="A15" s="47">
        <v>10</v>
      </c>
      <c r="B15" s="57"/>
      <c r="C15" s="56"/>
      <c r="D15" s="56"/>
      <c r="E15" s="56"/>
      <c r="F15" s="58"/>
      <c r="G15" s="58"/>
      <c r="H15" s="58"/>
      <c r="I15" s="58"/>
      <c r="J15" s="56"/>
      <c r="K15" s="58"/>
      <c r="L15" s="59"/>
      <c r="M15" s="71" t="str">
        <f t="shared" si="4"/>
        <v/>
      </c>
      <c r="N15" s="56"/>
      <c r="P15" s="45" t="e">
        <f t="shared" si="0"/>
        <v>#N/A</v>
      </c>
      <c r="Q15" s="45" t="e">
        <f t="shared" si="5"/>
        <v>#N/A</v>
      </c>
      <c r="R15" s="45">
        <f t="shared" si="6"/>
        <v>0</v>
      </c>
      <c r="S15" s="45">
        <f t="shared" si="1"/>
        <v>-0.2</v>
      </c>
      <c r="T15" s="49" t="e">
        <f t="shared" si="2"/>
        <v>#N/A</v>
      </c>
      <c r="U15" s="49">
        <f t="shared" si="7"/>
        <v>1</v>
      </c>
      <c r="V15" s="49" t="e">
        <f t="shared" si="3"/>
        <v>#N/A</v>
      </c>
      <c r="W15" s="48" t="str">
        <f t="shared" si="8"/>
        <v>()</v>
      </c>
      <c r="X15" s="49" t="e">
        <f t="shared" si="9"/>
        <v>#N/A</v>
      </c>
      <c r="Y15" s="48" t="e">
        <f t="shared" si="10"/>
        <v>#VALUE!</v>
      </c>
      <c r="Z15" s="48" t="str">
        <f t="shared" si="11"/>
        <v/>
      </c>
      <c r="AA15" s="48" t="str">
        <f t="shared" si="12"/>
        <v xml:space="preserve"> / </v>
      </c>
      <c r="AB15" s="48">
        <f t="shared" si="13"/>
        <v>0</v>
      </c>
      <c r="AC15" s="48">
        <f t="shared" si="14"/>
        <v>0</v>
      </c>
    </row>
    <row r="16" spans="1:29" x14ac:dyDescent="0.3">
      <c r="A16" s="47">
        <v>11</v>
      </c>
      <c r="B16" s="57"/>
      <c r="C16" s="56"/>
      <c r="D16" s="56"/>
      <c r="E16" s="56"/>
      <c r="F16" s="58"/>
      <c r="G16" s="58"/>
      <c r="H16" s="58"/>
      <c r="I16" s="58"/>
      <c r="J16" s="56"/>
      <c r="K16" s="58"/>
      <c r="L16" s="59"/>
      <c r="M16" s="71" t="str">
        <f t="shared" si="4"/>
        <v/>
      </c>
      <c r="N16" s="56"/>
      <c r="P16" s="45" t="e">
        <f t="shared" si="0"/>
        <v>#N/A</v>
      </c>
      <c r="Q16" s="45" t="e">
        <f t="shared" si="5"/>
        <v>#N/A</v>
      </c>
      <c r="R16" s="45">
        <f t="shared" si="6"/>
        <v>0</v>
      </c>
      <c r="S16" s="45">
        <f t="shared" si="1"/>
        <v>-0.2</v>
      </c>
      <c r="T16" s="49" t="e">
        <f t="shared" si="2"/>
        <v>#N/A</v>
      </c>
      <c r="U16" s="49">
        <f t="shared" si="7"/>
        <v>1</v>
      </c>
      <c r="V16" s="49" t="e">
        <f t="shared" si="3"/>
        <v>#N/A</v>
      </c>
      <c r="W16" s="48" t="str">
        <f t="shared" si="8"/>
        <v>()</v>
      </c>
      <c r="X16" s="49" t="e">
        <f t="shared" si="9"/>
        <v>#N/A</v>
      </c>
      <c r="Y16" s="48" t="e">
        <f t="shared" si="10"/>
        <v>#VALUE!</v>
      </c>
      <c r="Z16" s="48" t="str">
        <f t="shared" si="11"/>
        <v/>
      </c>
      <c r="AA16" s="48" t="str">
        <f t="shared" si="12"/>
        <v xml:space="preserve"> / </v>
      </c>
      <c r="AB16" s="48">
        <f t="shared" si="13"/>
        <v>0</v>
      </c>
      <c r="AC16" s="48">
        <f t="shared" si="14"/>
        <v>0</v>
      </c>
    </row>
    <row r="17" spans="1:29" x14ac:dyDescent="0.3">
      <c r="A17" s="47">
        <v>12</v>
      </c>
      <c r="B17" s="57"/>
      <c r="C17" s="56"/>
      <c r="D17" s="56"/>
      <c r="E17" s="56"/>
      <c r="F17" s="58"/>
      <c r="G17" s="58"/>
      <c r="H17" s="58"/>
      <c r="I17" s="58"/>
      <c r="J17" s="56"/>
      <c r="K17" s="58"/>
      <c r="L17" s="59"/>
      <c r="M17" s="71" t="str">
        <f t="shared" si="4"/>
        <v/>
      </c>
      <c r="N17" s="56"/>
      <c r="P17" s="45" t="e">
        <f t="shared" si="0"/>
        <v>#N/A</v>
      </c>
      <c r="Q17" s="45" t="e">
        <f t="shared" si="5"/>
        <v>#N/A</v>
      </c>
      <c r="R17" s="45">
        <f t="shared" si="6"/>
        <v>0</v>
      </c>
      <c r="S17" s="45">
        <f t="shared" si="1"/>
        <v>-0.2</v>
      </c>
      <c r="T17" s="49" t="e">
        <f t="shared" si="2"/>
        <v>#N/A</v>
      </c>
      <c r="U17" s="49">
        <f t="shared" si="7"/>
        <v>1</v>
      </c>
      <c r="V17" s="49" t="e">
        <f t="shared" si="3"/>
        <v>#N/A</v>
      </c>
      <c r="W17" s="48" t="str">
        <f t="shared" si="8"/>
        <v>()</v>
      </c>
      <c r="X17" s="49" t="e">
        <f t="shared" si="9"/>
        <v>#N/A</v>
      </c>
      <c r="Y17" s="48" t="e">
        <f t="shared" si="10"/>
        <v>#VALUE!</v>
      </c>
      <c r="Z17" s="48" t="str">
        <f t="shared" si="11"/>
        <v/>
      </c>
      <c r="AA17" s="48" t="str">
        <f t="shared" si="12"/>
        <v xml:space="preserve"> / </v>
      </c>
      <c r="AB17" s="48">
        <f t="shared" si="13"/>
        <v>0</v>
      </c>
      <c r="AC17" s="48">
        <f t="shared" si="14"/>
        <v>0</v>
      </c>
    </row>
    <row r="18" spans="1:29" x14ac:dyDescent="0.3">
      <c r="A18" s="47">
        <v>13</v>
      </c>
      <c r="B18" s="57"/>
      <c r="C18" s="56"/>
      <c r="D18" s="56"/>
      <c r="E18" s="56"/>
      <c r="F18" s="58"/>
      <c r="G18" s="58"/>
      <c r="H18" s="58"/>
      <c r="I18" s="58"/>
      <c r="J18" s="56"/>
      <c r="K18" s="58"/>
      <c r="L18" s="59"/>
      <c r="M18" s="71" t="str">
        <f t="shared" si="4"/>
        <v/>
      </c>
      <c r="N18" s="56"/>
      <c r="P18" s="45" t="e">
        <f t="shared" si="0"/>
        <v>#N/A</v>
      </c>
      <c r="Q18" s="45" t="e">
        <f t="shared" si="5"/>
        <v>#N/A</v>
      </c>
      <c r="R18" s="45">
        <f t="shared" si="6"/>
        <v>0</v>
      </c>
      <c r="S18" s="45">
        <f t="shared" si="1"/>
        <v>-0.2</v>
      </c>
      <c r="T18" s="49" t="e">
        <f t="shared" si="2"/>
        <v>#N/A</v>
      </c>
      <c r="U18" s="49">
        <f t="shared" si="7"/>
        <v>1</v>
      </c>
      <c r="V18" s="49" t="e">
        <f t="shared" si="3"/>
        <v>#N/A</v>
      </c>
      <c r="W18" s="48" t="str">
        <f t="shared" si="8"/>
        <v>()</v>
      </c>
      <c r="X18" s="49" t="e">
        <f t="shared" si="9"/>
        <v>#N/A</v>
      </c>
      <c r="Y18" s="48" t="e">
        <f t="shared" si="10"/>
        <v>#VALUE!</v>
      </c>
      <c r="Z18" s="48" t="str">
        <f t="shared" si="11"/>
        <v/>
      </c>
      <c r="AA18" s="48" t="str">
        <f t="shared" si="12"/>
        <v xml:space="preserve"> / </v>
      </c>
      <c r="AB18" s="48">
        <f t="shared" si="13"/>
        <v>0</v>
      </c>
      <c r="AC18" s="48">
        <f t="shared" si="14"/>
        <v>0</v>
      </c>
    </row>
    <row r="19" spans="1:29" x14ac:dyDescent="0.3">
      <c r="A19" s="47">
        <v>14</v>
      </c>
      <c r="B19" s="57"/>
      <c r="C19" s="56"/>
      <c r="D19" s="56"/>
      <c r="E19" s="56"/>
      <c r="F19" s="58"/>
      <c r="G19" s="58"/>
      <c r="H19" s="58"/>
      <c r="I19" s="58"/>
      <c r="J19" s="56"/>
      <c r="K19" s="58"/>
      <c r="L19" s="59"/>
      <c r="M19" s="71" t="str">
        <f t="shared" si="4"/>
        <v/>
      </c>
      <c r="N19" s="56"/>
      <c r="P19" s="45" t="e">
        <f t="shared" si="0"/>
        <v>#N/A</v>
      </c>
      <c r="Q19" s="45" t="e">
        <f t="shared" si="5"/>
        <v>#N/A</v>
      </c>
      <c r="R19" s="45">
        <f t="shared" si="6"/>
        <v>0</v>
      </c>
      <c r="S19" s="45">
        <f t="shared" si="1"/>
        <v>-0.2</v>
      </c>
      <c r="T19" s="49" t="e">
        <f t="shared" si="2"/>
        <v>#N/A</v>
      </c>
      <c r="U19" s="49">
        <f t="shared" si="7"/>
        <v>1</v>
      </c>
      <c r="V19" s="49" t="e">
        <f t="shared" si="3"/>
        <v>#N/A</v>
      </c>
      <c r="W19" s="48" t="str">
        <f t="shared" si="8"/>
        <v>()</v>
      </c>
      <c r="X19" s="49" t="e">
        <f t="shared" si="9"/>
        <v>#N/A</v>
      </c>
      <c r="Y19" s="48" t="e">
        <f t="shared" si="10"/>
        <v>#VALUE!</v>
      </c>
      <c r="Z19" s="48" t="str">
        <f t="shared" si="11"/>
        <v/>
      </c>
      <c r="AA19" s="48" t="str">
        <f t="shared" si="12"/>
        <v xml:space="preserve"> / </v>
      </c>
      <c r="AB19" s="48">
        <f t="shared" si="13"/>
        <v>0</v>
      </c>
      <c r="AC19" s="48">
        <f t="shared" si="14"/>
        <v>0</v>
      </c>
    </row>
    <row r="20" spans="1:29" x14ac:dyDescent="0.3">
      <c r="A20" s="47">
        <v>15</v>
      </c>
      <c r="B20" s="57"/>
      <c r="C20" s="56"/>
      <c r="D20" s="56"/>
      <c r="E20" s="56"/>
      <c r="F20" s="58"/>
      <c r="G20" s="58"/>
      <c r="H20" s="58"/>
      <c r="I20" s="58"/>
      <c r="J20" s="56"/>
      <c r="K20" s="58"/>
      <c r="L20" s="59"/>
      <c r="M20" s="71" t="str">
        <f t="shared" si="4"/>
        <v/>
      </c>
      <c r="N20" s="56"/>
      <c r="P20" s="45" t="e">
        <f t="shared" si="0"/>
        <v>#N/A</v>
      </c>
      <c r="Q20" s="45" t="e">
        <f t="shared" si="5"/>
        <v>#N/A</v>
      </c>
      <c r="R20" s="45">
        <f t="shared" si="6"/>
        <v>0</v>
      </c>
      <c r="S20" s="45">
        <f t="shared" si="1"/>
        <v>-0.2</v>
      </c>
      <c r="T20" s="49" t="e">
        <f t="shared" si="2"/>
        <v>#N/A</v>
      </c>
      <c r="U20" s="49">
        <f t="shared" si="7"/>
        <v>1</v>
      </c>
      <c r="V20" s="49" t="e">
        <f t="shared" si="3"/>
        <v>#N/A</v>
      </c>
      <c r="W20" s="48" t="str">
        <f t="shared" si="8"/>
        <v>()</v>
      </c>
      <c r="X20" s="49" t="e">
        <f t="shared" si="9"/>
        <v>#N/A</v>
      </c>
      <c r="Y20" s="48" t="e">
        <f t="shared" si="10"/>
        <v>#VALUE!</v>
      </c>
      <c r="Z20" s="48" t="str">
        <f t="shared" si="11"/>
        <v/>
      </c>
      <c r="AA20" s="48" t="str">
        <f t="shared" si="12"/>
        <v xml:space="preserve"> / </v>
      </c>
      <c r="AB20" s="48">
        <f t="shared" si="13"/>
        <v>0</v>
      </c>
      <c r="AC20" s="48">
        <f t="shared" si="14"/>
        <v>0</v>
      </c>
    </row>
    <row r="21" spans="1:29" x14ac:dyDescent="0.3">
      <c r="A21" s="47">
        <v>16</v>
      </c>
      <c r="B21" s="57"/>
      <c r="C21" s="56"/>
      <c r="D21" s="56"/>
      <c r="E21" s="56"/>
      <c r="F21" s="58"/>
      <c r="G21" s="58"/>
      <c r="H21" s="58"/>
      <c r="I21" s="58"/>
      <c r="J21" s="56"/>
      <c r="K21" s="58"/>
      <c r="L21" s="59"/>
      <c r="M21" s="71" t="str">
        <f t="shared" si="4"/>
        <v/>
      </c>
      <c r="N21" s="56"/>
      <c r="P21" s="45" t="e">
        <f t="shared" si="0"/>
        <v>#N/A</v>
      </c>
      <c r="Q21" s="45" t="e">
        <f t="shared" si="5"/>
        <v>#N/A</v>
      </c>
      <c r="R21" s="45">
        <f t="shared" si="6"/>
        <v>0</v>
      </c>
      <c r="S21" s="45">
        <f t="shared" si="1"/>
        <v>-0.2</v>
      </c>
      <c r="T21" s="49" t="e">
        <f t="shared" si="2"/>
        <v>#N/A</v>
      </c>
      <c r="U21" s="49">
        <f t="shared" si="7"/>
        <v>1</v>
      </c>
      <c r="V21" s="49" t="e">
        <f t="shared" si="3"/>
        <v>#N/A</v>
      </c>
      <c r="W21" s="48" t="str">
        <f t="shared" si="8"/>
        <v>()</v>
      </c>
      <c r="X21" s="49" t="e">
        <f t="shared" si="9"/>
        <v>#N/A</v>
      </c>
      <c r="Y21" s="48" t="e">
        <f t="shared" si="10"/>
        <v>#VALUE!</v>
      </c>
      <c r="Z21" s="48" t="str">
        <f t="shared" si="11"/>
        <v/>
      </c>
      <c r="AA21" s="48" t="str">
        <f t="shared" si="12"/>
        <v xml:space="preserve"> / </v>
      </c>
      <c r="AB21" s="48">
        <f t="shared" si="13"/>
        <v>0</v>
      </c>
      <c r="AC21" s="48">
        <f t="shared" si="14"/>
        <v>0</v>
      </c>
    </row>
    <row r="22" spans="1:29" x14ac:dyDescent="0.3">
      <c r="A22" s="47">
        <v>17</v>
      </c>
      <c r="B22" s="57"/>
      <c r="C22" s="56"/>
      <c r="D22" s="56"/>
      <c r="E22" s="56"/>
      <c r="F22" s="58"/>
      <c r="G22" s="58"/>
      <c r="H22" s="58"/>
      <c r="I22" s="58"/>
      <c r="J22" s="56"/>
      <c r="K22" s="58"/>
      <c r="L22" s="59"/>
      <c r="M22" s="71" t="str">
        <f t="shared" si="4"/>
        <v/>
      </c>
      <c r="N22" s="56"/>
      <c r="P22" s="45" t="e">
        <f t="shared" si="0"/>
        <v>#N/A</v>
      </c>
      <c r="Q22" s="45" t="e">
        <f t="shared" si="5"/>
        <v>#N/A</v>
      </c>
      <c r="R22" s="45">
        <f t="shared" si="6"/>
        <v>0</v>
      </c>
      <c r="S22" s="45">
        <f t="shared" si="1"/>
        <v>-0.2</v>
      </c>
      <c r="T22" s="49" t="e">
        <f t="shared" si="2"/>
        <v>#N/A</v>
      </c>
      <c r="U22" s="49">
        <f t="shared" si="7"/>
        <v>1</v>
      </c>
      <c r="V22" s="49" t="e">
        <f t="shared" si="3"/>
        <v>#N/A</v>
      </c>
      <c r="W22" s="48" t="str">
        <f t="shared" si="8"/>
        <v>()</v>
      </c>
      <c r="X22" s="49" t="e">
        <f t="shared" si="9"/>
        <v>#N/A</v>
      </c>
      <c r="Y22" s="48" t="e">
        <f t="shared" si="10"/>
        <v>#VALUE!</v>
      </c>
      <c r="Z22" s="48" t="str">
        <f t="shared" si="11"/>
        <v/>
      </c>
      <c r="AA22" s="48" t="str">
        <f t="shared" si="12"/>
        <v xml:space="preserve"> / </v>
      </c>
      <c r="AB22" s="48">
        <f t="shared" si="13"/>
        <v>0</v>
      </c>
      <c r="AC22" s="48">
        <f t="shared" si="14"/>
        <v>0</v>
      </c>
    </row>
    <row r="23" spans="1:29" x14ac:dyDescent="0.3">
      <c r="A23" s="47">
        <v>18</v>
      </c>
      <c r="B23" s="57"/>
      <c r="C23" s="56"/>
      <c r="D23" s="56"/>
      <c r="E23" s="56"/>
      <c r="F23" s="58"/>
      <c r="G23" s="58"/>
      <c r="H23" s="58"/>
      <c r="I23" s="58"/>
      <c r="J23" s="56"/>
      <c r="K23" s="58"/>
      <c r="L23" s="59"/>
      <c r="M23" s="71" t="str">
        <f t="shared" si="4"/>
        <v/>
      </c>
      <c r="N23" s="56"/>
      <c r="P23" s="45" t="e">
        <f t="shared" si="0"/>
        <v>#N/A</v>
      </c>
      <c r="Q23" s="45" t="e">
        <f t="shared" si="5"/>
        <v>#N/A</v>
      </c>
      <c r="R23" s="45">
        <f t="shared" si="6"/>
        <v>0</v>
      </c>
      <c r="S23" s="45">
        <f t="shared" si="1"/>
        <v>-0.2</v>
      </c>
      <c r="T23" s="49" t="e">
        <f t="shared" si="2"/>
        <v>#N/A</v>
      </c>
      <c r="U23" s="49">
        <f t="shared" si="7"/>
        <v>1</v>
      </c>
      <c r="V23" s="49" t="e">
        <f t="shared" si="3"/>
        <v>#N/A</v>
      </c>
      <c r="W23" s="48" t="str">
        <f t="shared" si="8"/>
        <v>()</v>
      </c>
      <c r="X23" s="49" t="e">
        <f t="shared" si="9"/>
        <v>#N/A</v>
      </c>
      <c r="Y23" s="48" t="e">
        <f t="shared" si="10"/>
        <v>#VALUE!</v>
      </c>
      <c r="Z23" s="48" t="str">
        <f t="shared" si="11"/>
        <v/>
      </c>
      <c r="AA23" s="48" t="str">
        <f t="shared" si="12"/>
        <v xml:space="preserve"> / </v>
      </c>
      <c r="AB23" s="48">
        <f t="shared" si="13"/>
        <v>0</v>
      </c>
      <c r="AC23" s="48">
        <f t="shared" si="14"/>
        <v>0</v>
      </c>
    </row>
    <row r="24" spans="1:29" x14ac:dyDescent="0.3">
      <c r="A24" s="47">
        <v>19</v>
      </c>
      <c r="B24" s="57"/>
      <c r="C24" s="56"/>
      <c r="D24" s="56"/>
      <c r="E24" s="56"/>
      <c r="F24" s="58"/>
      <c r="G24" s="58"/>
      <c r="H24" s="58"/>
      <c r="I24" s="58"/>
      <c r="J24" s="56"/>
      <c r="K24" s="58"/>
      <c r="L24" s="59"/>
      <c r="M24" s="71" t="str">
        <f t="shared" si="4"/>
        <v/>
      </c>
      <c r="N24" s="56"/>
      <c r="P24" s="45" t="e">
        <f t="shared" si="0"/>
        <v>#N/A</v>
      </c>
      <c r="Q24" s="45" t="e">
        <f t="shared" si="5"/>
        <v>#N/A</v>
      </c>
      <c r="R24" s="45">
        <f t="shared" si="6"/>
        <v>0</v>
      </c>
      <c r="S24" s="45">
        <f t="shared" si="1"/>
        <v>-0.2</v>
      </c>
      <c r="T24" s="49" t="e">
        <f t="shared" si="2"/>
        <v>#N/A</v>
      </c>
      <c r="U24" s="49">
        <f t="shared" si="7"/>
        <v>1</v>
      </c>
      <c r="V24" s="49" t="e">
        <f t="shared" si="3"/>
        <v>#N/A</v>
      </c>
      <c r="W24" s="48" t="str">
        <f t="shared" si="8"/>
        <v>()</v>
      </c>
      <c r="X24" s="49" t="e">
        <f t="shared" si="9"/>
        <v>#N/A</v>
      </c>
      <c r="Y24" s="48" t="e">
        <f t="shared" si="10"/>
        <v>#VALUE!</v>
      </c>
      <c r="Z24" s="48" t="str">
        <f t="shared" si="11"/>
        <v/>
      </c>
      <c r="AA24" s="48" t="str">
        <f t="shared" si="12"/>
        <v xml:space="preserve"> / </v>
      </c>
      <c r="AB24" s="48">
        <f t="shared" si="13"/>
        <v>0</v>
      </c>
      <c r="AC24" s="48">
        <f t="shared" si="14"/>
        <v>0</v>
      </c>
    </row>
    <row r="25" spans="1:29" x14ac:dyDescent="0.3">
      <c r="A25" s="47">
        <v>20</v>
      </c>
      <c r="B25" s="57"/>
      <c r="C25" s="56"/>
      <c r="D25" s="56"/>
      <c r="E25" s="56"/>
      <c r="F25" s="58"/>
      <c r="G25" s="58"/>
      <c r="H25" s="58"/>
      <c r="I25" s="58"/>
      <c r="J25" s="56"/>
      <c r="K25" s="58"/>
      <c r="L25" s="59"/>
      <c r="M25" s="71" t="str">
        <f t="shared" si="4"/>
        <v/>
      </c>
      <c r="N25" s="56"/>
      <c r="P25" s="45" t="e">
        <f t="shared" si="0"/>
        <v>#N/A</v>
      </c>
      <c r="Q25" s="45" t="e">
        <f t="shared" si="5"/>
        <v>#N/A</v>
      </c>
      <c r="R25" s="45">
        <f t="shared" si="6"/>
        <v>0</v>
      </c>
      <c r="S25" s="45">
        <f t="shared" si="1"/>
        <v>-0.2</v>
      </c>
      <c r="T25" s="49" t="e">
        <f t="shared" si="2"/>
        <v>#N/A</v>
      </c>
      <c r="U25" s="49">
        <f t="shared" si="7"/>
        <v>1</v>
      </c>
      <c r="V25" s="49" t="e">
        <f t="shared" si="3"/>
        <v>#N/A</v>
      </c>
      <c r="W25" s="48" t="str">
        <f t="shared" si="8"/>
        <v>()</v>
      </c>
      <c r="X25" s="49" t="e">
        <f t="shared" si="9"/>
        <v>#N/A</v>
      </c>
      <c r="Y25" s="48" t="e">
        <f t="shared" si="10"/>
        <v>#VALUE!</v>
      </c>
      <c r="Z25" s="48" t="str">
        <f t="shared" si="11"/>
        <v/>
      </c>
      <c r="AA25" s="48" t="str">
        <f t="shared" si="12"/>
        <v xml:space="preserve"> / </v>
      </c>
      <c r="AB25" s="48">
        <f t="shared" si="13"/>
        <v>0</v>
      </c>
      <c r="AC25" s="48">
        <f t="shared" si="14"/>
        <v>0</v>
      </c>
    </row>
    <row r="26" spans="1:29" x14ac:dyDescent="0.3">
      <c r="A26" s="47">
        <v>21</v>
      </c>
      <c r="B26" s="57"/>
      <c r="C26" s="56"/>
      <c r="D26" s="56"/>
      <c r="E26" s="56"/>
      <c r="F26" s="58"/>
      <c r="G26" s="58"/>
      <c r="H26" s="58"/>
      <c r="I26" s="58"/>
      <c r="J26" s="56"/>
      <c r="K26" s="58"/>
      <c r="L26" s="59"/>
      <c r="M26" s="71" t="str">
        <f t="shared" si="4"/>
        <v/>
      </c>
      <c r="N26" s="56"/>
      <c r="P26" s="45" t="e">
        <f t="shared" si="0"/>
        <v>#N/A</v>
      </c>
      <c r="Q26" s="45" t="e">
        <f t="shared" si="5"/>
        <v>#N/A</v>
      </c>
      <c r="R26" s="45">
        <f t="shared" si="6"/>
        <v>0</v>
      </c>
      <c r="S26" s="45">
        <f t="shared" si="1"/>
        <v>-0.2</v>
      </c>
      <c r="T26" s="49" t="e">
        <f t="shared" si="2"/>
        <v>#N/A</v>
      </c>
      <c r="U26" s="49">
        <f t="shared" si="7"/>
        <v>1</v>
      </c>
      <c r="V26" s="49" t="e">
        <f t="shared" si="3"/>
        <v>#N/A</v>
      </c>
      <c r="W26" s="48" t="str">
        <f t="shared" si="8"/>
        <v>()</v>
      </c>
      <c r="X26" s="49" t="e">
        <f t="shared" si="9"/>
        <v>#N/A</v>
      </c>
      <c r="Y26" s="48" t="e">
        <f t="shared" si="10"/>
        <v>#VALUE!</v>
      </c>
      <c r="Z26" s="48" t="str">
        <f t="shared" si="11"/>
        <v/>
      </c>
      <c r="AA26" s="48" t="str">
        <f t="shared" si="12"/>
        <v xml:space="preserve"> / </v>
      </c>
      <c r="AB26" s="48">
        <f t="shared" si="13"/>
        <v>0</v>
      </c>
      <c r="AC26" s="48">
        <f t="shared" si="14"/>
        <v>0</v>
      </c>
    </row>
    <row r="27" spans="1:29" x14ac:dyDescent="0.3">
      <c r="A27" s="47">
        <v>22</v>
      </c>
      <c r="B27" s="57"/>
      <c r="C27" s="56"/>
      <c r="D27" s="56"/>
      <c r="E27" s="56"/>
      <c r="F27" s="58"/>
      <c r="G27" s="58"/>
      <c r="H27" s="58"/>
      <c r="I27" s="58"/>
      <c r="J27" s="56"/>
      <c r="K27" s="58"/>
      <c r="L27" s="59"/>
      <c r="M27" s="71" t="str">
        <f t="shared" si="4"/>
        <v/>
      </c>
      <c r="N27" s="56"/>
      <c r="P27" s="45" t="e">
        <f t="shared" si="0"/>
        <v>#N/A</v>
      </c>
      <c r="Q27" s="45" t="e">
        <f t="shared" si="5"/>
        <v>#N/A</v>
      </c>
      <c r="R27" s="45">
        <f t="shared" si="6"/>
        <v>0</v>
      </c>
      <c r="S27" s="45">
        <f t="shared" si="1"/>
        <v>-0.2</v>
      </c>
      <c r="T27" s="49" t="e">
        <f t="shared" si="2"/>
        <v>#N/A</v>
      </c>
      <c r="U27" s="49">
        <f t="shared" si="7"/>
        <v>1</v>
      </c>
      <c r="V27" s="49" t="e">
        <f t="shared" si="3"/>
        <v>#N/A</v>
      </c>
      <c r="W27" s="48" t="str">
        <f t="shared" si="8"/>
        <v>()</v>
      </c>
      <c r="X27" s="49" t="e">
        <f t="shared" si="9"/>
        <v>#N/A</v>
      </c>
      <c r="Y27" s="48" t="e">
        <f t="shared" si="10"/>
        <v>#VALUE!</v>
      </c>
      <c r="Z27" s="48" t="str">
        <f t="shared" si="11"/>
        <v/>
      </c>
      <c r="AA27" s="48" t="str">
        <f t="shared" si="12"/>
        <v xml:space="preserve"> / </v>
      </c>
      <c r="AB27" s="48">
        <f t="shared" si="13"/>
        <v>0</v>
      </c>
      <c r="AC27" s="48">
        <f t="shared" si="14"/>
        <v>0</v>
      </c>
    </row>
    <row r="28" spans="1:29" x14ac:dyDescent="0.3">
      <c r="A28" s="47">
        <v>23</v>
      </c>
      <c r="B28" s="57"/>
      <c r="C28" s="56"/>
      <c r="D28" s="56"/>
      <c r="E28" s="56"/>
      <c r="F28" s="58"/>
      <c r="G28" s="58"/>
      <c r="H28" s="58"/>
      <c r="I28" s="58"/>
      <c r="J28" s="56"/>
      <c r="K28" s="58"/>
      <c r="L28" s="59"/>
      <c r="M28" s="71" t="str">
        <f t="shared" si="4"/>
        <v/>
      </c>
      <c r="N28" s="56"/>
      <c r="P28" s="45" t="e">
        <f t="shared" si="0"/>
        <v>#N/A</v>
      </c>
      <c r="Q28" s="45" t="e">
        <f t="shared" si="5"/>
        <v>#N/A</v>
      </c>
      <c r="R28" s="45">
        <f t="shared" si="6"/>
        <v>0</v>
      </c>
      <c r="S28" s="45">
        <f t="shared" si="1"/>
        <v>-0.2</v>
      </c>
      <c r="T28" s="49" t="e">
        <f t="shared" si="2"/>
        <v>#N/A</v>
      </c>
      <c r="U28" s="49">
        <f t="shared" si="7"/>
        <v>1</v>
      </c>
      <c r="V28" s="49" t="e">
        <f t="shared" si="3"/>
        <v>#N/A</v>
      </c>
      <c r="W28" s="48" t="str">
        <f t="shared" si="8"/>
        <v>()</v>
      </c>
      <c r="X28" s="49" t="e">
        <f t="shared" si="9"/>
        <v>#N/A</v>
      </c>
      <c r="Y28" s="48" t="e">
        <f t="shared" si="10"/>
        <v>#VALUE!</v>
      </c>
      <c r="Z28" s="48" t="str">
        <f t="shared" si="11"/>
        <v/>
      </c>
      <c r="AA28" s="48" t="str">
        <f t="shared" si="12"/>
        <v xml:space="preserve"> / </v>
      </c>
      <c r="AB28" s="48">
        <f t="shared" si="13"/>
        <v>0</v>
      </c>
      <c r="AC28" s="48">
        <f t="shared" si="14"/>
        <v>0</v>
      </c>
    </row>
    <row r="29" spans="1:29" x14ac:dyDescent="0.3">
      <c r="A29" s="47">
        <v>24</v>
      </c>
      <c r="B29" s="57"/>
      <c r="C29" s="56"/>
      <c r="D29" s="56"/>
      <c r="E29" s="56"/>
      <c r="F29" s="58"/>
      <c r="G29" s="58"/>
      <c r="H29" s="58"/>
      <c r="I29" s="58"/>
      <c r="J29" s="56"/>
      <c r="K29" s="58"/>
      <c r="L29" s="59"/>
      <c r="M29" s="71" t="str">
        <f t="shared" si="4"/>
        <v/>
      </c>
      <c r="N29" s="56"/>
      <c r="P29" s="45" t="e">
        <f t="shared" si="0"/>
        <v>#N/A</v>
      </c>
      <c r="Q29" s="45" t="e">
        <f t="shared" si="5"/>
        <v>#N/A</v>
      </c>
      <c r="R29" s="45">
        <f t="shared" si="6"/>
        <v>0</v>
      </c>
      <c r="S29" s="45">
        <f t="shared" si="1"/>
        <v>-0.2</v>
      </c>
      <c r="T29" s="49" t="e">
        <f t="shared" si="2"/>
        <v>#N/A</v>
      </c>
      <c r="U29" s="49">
        <f t="shared" si="7"/>
        <v>1</v>
      </c>
      <c r="V29" s="49" t="e">
        <f t="shared" si="3"/>
        <v>#N/A</v>
      </c>
      <c r="W29" s="48" t="str">
        <f t="shared" si="8"/>
        <v>()</v>
      </c>
      <c r="X29" s="49" t="e">
        <f t="shared" si="9"/>
        <v>#N/A</v>
      </c>
      <c r="Y29" s="48" t="e">
        <f t="shared" si="10"/>
        <v>#VALUE!</v>
      </c>
      <c r="Z29" s="48" t="str">
        <f t="shared" si="11"/>
        <v/>
      </c>
      <c r="AA29" s="48" t="str">
        <f t="shared" si="12"/>
        <v xml:space="preserve"> / </v>
      </c>
      <c r="AB29" s="48">
        <f t="shared" si="13"/>
        <v>0</v>
      </c>
      <c r="AC29" s="48">
        <f t="shared" si="14"/>
        <v>0</v>
      </c>
    </row>
    <row r="30" spans="1:29" x14ac:dyDescent="0.3">
      <c r="A30" s="47">
        <v>25</v>
      </c>
      <c r="B30" s="57"/>
      <c r="C30" s="56"/>
      <c r="D30" s="56"/>
      <c r="E30" s="56"/>
      <c r="F30" s="58"/>
      <c r="G30" s="58"/>
      <c r="H30" s="58"/>
      <c r="I30" s="58"/>
      <c r="J30" s="56"/>
      <c r="K30" s="58"/>
      <c r="L30" s="59"/>
      <c r="M30" s="71" t="str">
        <f t="shared" si="4"/>
        <v/>
      </c>
      <c r="N30" s="56"/>
      <c r="P30" s="45" t="e">
        <f t="shared" si="0"/>
        <v>#N/A</v>
      </c>
      <c r="Q30" s="45" t="e">
        <f t="shared" si="5"/>
        <v>#N/A</v>
      </c>
      <c r="R30" s="45">
        <f t="shared" si="6"/>
        <v>0</v>
      </c>
      <c r="S30" s="45">
        <f t="shared" si="1"/>
        <v>-0.2</v>
      </c>
      <c r="T30" s="49" t="e">
        <f t="shared" si="2"/>
        <v>#N/A</v>
      </c>
      <c r="U30" s="49">
        <f t="shared" si="7"/>
        <v>1</v>
      </c>
      <c r="V30" s="49" t="e">
        <f t="shared" si="3"/>
        <v>#N/A</v>
      </c>
      <c r="W30" s="48" t="str">
        <f t="shared" si="8"/>
        <v>()</v>
      </c>
      <c r="X30" s="49" t="e">
        <f t="shared" si="9"/>
        <v>#N/A</v>
      </c>
      <c r="Y30" s="48" t="e">
        <f t="shared" si="10"/>
        <v>#VALUE!</v>
      </c>
      <c r="Z30" s="48" t="str">
        <f t="shared" si="11"/>
        <v/>
      </c>
      <c r="AA30" s="48" t="str">
        <f t="shared" si="12"/>
        <v xml:space="preserve"> / </v>
      </c>
      <c r="AB30" s="48">
        <f t="shared" si="13"/>
        <v>0</v>
      </c>
      <c r="AC30" s="48">
        <f t="shared" si="14"/>
        <v>0</v>
      </c>
    </row>
    <row r="31" spans="1:29" x14ac:dyDescent="0.3">
      <c r="A31" s="47">
        <v>26</v>
      </c>
      <c r="B31" s="57"/>
      <c r="C31" s="56"/>
      <c r="D31" s="56"/>
      <c r="E31" s="56"/>
      <c r="F31" s="58"/>
      <c r="G31" s="58"/>
      <c r="H31" s="58"/>
      <c r="I31" s="58"/>
      <c r="J31" s="56"/>
      <c r="K31" s="58"/>
      <c r="L31" s="59"/>
      <c r="M31" s="71" t="str">
        <f t="shared" si="4"/>
        <v/>
      </c>
      <c r="N31" s="56"/>
      <c r="P31" s="45" t="e">
        <f t="shared" si="0"/>
        <v>#N/A</v>
      </c>
      <c r="Q31" s="45" t="e">
        <f t="shared" si="5"/>
        <v>#N/A</v>
      </c>
      <c r="R31" s="45">
        <f t="shared" si="6"/>
        <v>0</v>
      </c>
      <c r="S31" s="45">
        <f t="shared" si="1"/>
        <v>-0.2</v>
      </c>
      <c r="T31" s="49" t="e">
        <f t="shared" si="2"/>
        <v>#N/A</v>
      </c>
      <c r="U31" s="49">
        <f t="shared" si="7"/>
        <v>1</v>
      </c>
      <c r="V31" s="49" t="e">
        <f t="shared" si="3"/>
        <v>#N/A</v>
      </c>
      <c r="W31" s="48" t="str">
        <f t="shared" si="8"/>
        <v>()</v>
      </c>
      <c r="X31" s="49" t="e">
        <f t="shared" si="9"/>
        <v>#N/A</v>
      </c>
      <c r="Y31" s="48" t="e">
        <f t="shared" si="10"/>
        <v>#VALUE!</v>
      </c>
      <c r="Z31" s="48" t="str">
        <f t="shared" si="11"/>
        <v/>
      </c>
      <c r="AA31" s="48" t="str">
        <f t="shared" si="12"/>
        <v xml:space="preserve"> / </v>
      </c>
      <c r="AB31" s="48">
        <f t="shared" si="13"/>
        <v>0</v>
      </c>
      <c r="AC31" s="48">
        <f t="shared" si="14"/>
        <v>0</v>
      </c>
    </row>
    <row r="32" spans="1:29" x14ac:dyDescent="0.3">
      <c r="A32" s="47">
        <v>27</v>
      </c>
      <c r="B32" s="57"/>
      <c r="C32" s="56"/>
      <c r="D32" s="56"/>
      <c r="E32" s="56"/>
      <c r="F32" s="58"/>
      <c r="G32" s="58"/>
      <c r="H32" s="58"/>
      <c r="I32" s="58"/>
      <c r="J32" s="56"/>
      <c r="K32" s="58"/>
      <c r="L32" s="59"/>
      <c r="M32" s="71" t="str">
        <f t="shared" si="4"/>
        <v/>
      </c>
      <c r="N32" s="56"/>
      <c r="P32" s="45" t="e">
        <f t="shared" si="0"/>
        <v>#N/A</v>
      </c>
      <c r="Q32" s="45" t="e">
        <f t="shared" si="5"/>
        <v>#N/A</v>
      </c>
      <c r="R32" s="45">
        <f t="shared" si="6"/>
        <v>0</v>
      </c>
      <c r="S32" s="45">
        <f t="shared" si="1"/>
        <v>-0.2</v>
      </c>
      <c r="T32" s="49" t="e">
        <f t="shared" si="2"/>
        <v>#N/A</v>
      </c>
      <c r="U32" s="49">
        <f t="shared" si="7"/>
        <v>1</v>
      </c>
      <c r="V32" s="49" t="e">
        <f t="shared" si="3"/>
        <v>#N/A</v>
      </c>
      <c r="W32" s="48" t="str">
        <f t="shared" si="8"/>
        <v>()</v>
      </c>
      <c r="X32" s="49" t="e">
        <f t="shared" si="9"/>
        <v>#N/A</v>
      </c>
      <c r="Y32" s="48" t="e">
        <f t="shared" si="10"/>
        <v>#VALUE!</v>
      </c>
      <c r="Z32" s="48" t="str">
        <f t="shared" si="11"/>
        <v/>
      </c>
      <c r="AA32" s="48" t="str">
        <f t="shared" si="12"/>
        <v xml:space="preserve"> / </v>
      </c>
      <c r="AB32" s="48">
        <f t="shared" si="13"/>
        <v>0</v>
      </c>
      <c r="AC32" s="48">
        <f t="shared" si="14"/>
        <v>0</v>
      </c>
    </row>
    <row r="33" spans="1:29" x14ac:dyDescent="0.3">
      <c r="A33" s="47">
        <v>28</v>
      </c>
      <c r="B33" s="57"/>
      <c r="C33" s="56"/>
      <c r="D33" s="56"/>
      <c r="E33" s="56"/>
      <c r="F33" s="58"/>
      <c r="G33" s="58"/>
      <c r="H33" s="58"/>
      <c r="I33" s="58"/>
      <c r="J33" s="56"/>
      <c r="K33" s="58"/>
      <c r="L33" s="59"/>
      <c r="M33" s="71" t="str">
        <f t="shared" si="4"/>
        <v/>
      </c>
      <c r="N33" s="56"/>
      <c r="P33" s="45" t="e">
        <f t="shared" si="0"/>
        <v>#N/A</v>
      </c>
      <c r="Q33" s="45" t="e">
        <f t="shared" si="5"/>
        <v>#N/A</v>
      </c>
      <c r="R33" s="45">
        <f t="shared" si="6"/>
        <v>0</v>
      </c>
      <c r="S33" s="45">
        <f t="shared" si="1"/>
        <v>-0.2</v>
      </c>
      <c r="T33" s="49" t="e">
        <f t="shared" si="2"/>
        <v>#N/A</v>
      </c>
      <c r="U33" s="49">
        <f t="shared" si="7"/>
        <v>1</v>
      </c>
      <c r="V33" s="49" t="e">
        <f t="shared" si="3"/>
        <v>#N/A</v>
      </c>
      <c r="W33" s="48" t="str">
        <f t="shared" si="8"/>
        <v>()</v>
      </c>
      <c r="X33" s="49" t="e">
        <f t="shared" si="9"/>
        <v>#N/A</v>
      </c>
      <c r="Y33" s="48" t="e">
        <f t="shared" si="10"/>
        <v>#VALUE!</v>
      </c>
      <c r="Z33" s="48" t="str">
        <f t="shared" si="11"/>
        <v/>
      </c>
      <c r="AA33" s="48" t="str">
        <f t="shared" si="12"/>
        <v xml:space="preserve"> / </v>
      </c>
      <c r="AB33" s="48">
        <f t="shared" si="13"/>
        <v>0</v>
      </c>
      <c r="AC33" s="48">
        <f t="shared" si="14"/>
        <v>0</v>
      </c>
    </row>
    <row r="34" spans="1:29" x14ac:dyDescent="0.3">
      <c r="A34" s="47">
        <v>29</v>
      </c>
      <c r="B34" s="57"/>
      <c r="C34" s="56"/>
      <c r="D34" s="56"/>
      <c r="E34" s="56"/>
      <c r="F34" s="58"/>
      <c r="G34" s="58"/>
      <c r="H34" s="58"/>
      <c r="I34" s="58"/>
      <c r="J34" s="56"/>
      <c r="K34" s="58"/>
      <c r="L34" s="59"/>
      <c r="M34" s="71" t="str">
        <f t="shared" si="4"/>
        <v/>
      </c>
      <c r="N34" s="56"/>
      <c r="P34" s="45" t="e">
        <f t="shared" si="0"/>
        <v>#N/A</v>
      </c>
      <c r="Q34" s="45" t="e">
        <f t="shared" si="5"/>
        <v>#N/A</v>
      </c>
      <c r="R34" s="45">
        <f t="shared" si="6"/>
        <v>0</v>
      </c>
      <c r="S34" s="45">
        <f t="shared" si="1"/>
        <v>-0.2</v>
      </c>
      <c r="T34" s="49" t="e">
        <f t="shared" si="2"/>
        <v>#N/A</v>
      </c>
      <c r="U34" s="49">
        <f t="shared" si="7"/>
        <v>1</v>
      </c>
      <c r="V34" s="49" t="e">
        <f t="shared" si="3"/>
        <v>#N/A</v>
      </c>
      <c r="W34" s="48" t="str">
        <f t="shared" si="8"/>
        <v>()</v>
      </c>
      <c r="X34" s="49" t="e">
        <f t="shared" si="9"/>
        <v>#N/A</v>
      </c>
      <c r="Y34" s="48" t="e">
        <f t="shared" si="10"/>
        <v>#VALUE!</v>
      </c>
      <c r="Z34" s="48" t="str">
        <f t="shared" si="11"/>
        <v/>
      </c>
      <c r="AA34" s="48" t="str">
        <f t="shared" si="12"/>
        <v xml:space="preserve"> / </v>
      </c>
      <c r="AB34" s="48">
        <f t="shared" si="13"/>
        <v>0</v>
      </c>
      <c r="AC34" s="48">
        <f t="shared" si="14"/>
        <v>0</v>
      </c>
    </row>
    <row r="35" spans="1:29" x14ac:dyDescent="0.3">
      <c r="A35" s="47">
        <v>30</v>
      </c>
      <c r="B35" s="57"/>
      <c r="C35" s="56"/>
      <c r="D35" s="56"/>
      <c r="E35" s="56"/>
      <c r="F35" s="58"/>
      <c r="G35" s="58"/>
      <c r="H35" s="58"/>
      <c r="I35" s="58"/>
      <c r="J35" s="56"/>
      <c r="K35" s="58"/>
      <c r="L35" s="59"/>
      <c r="M35" s="71" t="str">
        <f t="shared" si="4"/>
        <v/>
      </c>
      <c r="N35" s="56"/>
      <c r="P35" s="45" t="e">
        <f t="shared" si="0"/>
        <v>#N/A</v>
      </c>
      <c r="Q35" s="45" t="e">
        <f t="shared" si="5"/>
        <v>#N/A</v>
      </c>
      <c r="R35" s="45">
        <f t="shared" si="6"/>
        <v>0</v>
      </c>
      <c r="S35" s="45">
        <f t="shared" si="1"/>
        <v>-0.2</v>
      </c>
      <c r="T35" s="49" t="e">
        <f t="shared" si="2"/>
        <v>#N/A</v>
      </c>
      <c r="U35" s="49">
        <f t="shared" si="7"/>
        <v>1</v>
      </c>
      <c r="V35" s="49" t="e">
        <f t="shared" si="3"/>
        <v>#N/A</v>
      </c>
      <c r="W35" s="48" t="str">
        <f t="shared" si="8"/>
        <v>()</v>
      </c>
      <c r="X35" s="49" t="e">
        <f t="shared" si="9"/>
        <v>#N/A</v>
      </c>
      <c r="Y35" s="48" t="e">
        <f t="shared" si="10"/>
        <v>#VALUE!</v>
      </c>
      <c r="Z35" s="48" t="str">
        <f t="shared" si="11"/>
        <v/>
      </c>
      <c r="AA35" s="48" t="str">
        <f t="shared" si="12"/>
        <v xml:space="preserve"> / </v>
      </c>
      <c r="AB35" s="48">
        <f t="shared" si="13"/>
        <v>0</v>
      </c>
      <c r="AC35" s="48">
        <f t="shared" si="14"/>
        <v>0</v>
      </c>
    </row>
    <row r="36" spans="1:29" x14ac:dyDescent="0.3">
      <c r="A36" s="47">
        <v>31</v>
      </c>
      <c r="B36" s="57"/>
      <c r="C36" s="56"/>
      <c r="D36" s="56"/>
      <c r="E36" s="56"/>
      <c r="F36" s="58"/>
      <c r="G36" s="58"/>
      <c r="H36" s="58"/>
      <c r="I36" s="58"/>
      <c r="J36" s="56"/>
      <c r="K36" s="58"/>
      <c r="L36" s="59"/>
      <c r="M36" s="71" t="str">
        <f t="shared" si="4"/>
        <v/>
      </c>
      <c r="N36" s="56"/>
      <c r="P36" s="45" t="e">
        <f t="shared" si="0"/>
        <v>#N/A</v>
      </c>
      <c r="Q36" s="45" t="e">
        <f t="shared" si="5"/>
        <v>#N/A</v>
      </c>
      <c r="R36" s="45">
        <f t="shared" si="6"/>
        <v>0</v>
      </c>
      <c r="S36" s="45">
        <f t="shared" si="1"/>
        <v>-0.2</v>
      </c>
      <c r="T36" s="49" t="e">
        <f t="shared" si="2"/>
        <v>#N/A</v>
      </c>
      <c r="U36" s="49">
        <f t="shared" si="7"/>
        <v>1</v>
      </c>
      <c r="V36" s="49" t="e">
        <f t="shared" si="3"/>
        <v>#N/A</v>
      </c>
      <c r="W36" s="48" t="str">
        <f t="shared" si="8"/>
        <v>()</v>
      </c>
      <c r="X36" s="49" t="e">
        <f t="shared" si="9"/>
        <v>#N/A</v>
      </c>
      <c r="Y36" s="48" t="e">
        <f t="shared" si="10"/>
        <v>#VALUE!</v>
      </c>
      <c r="Z36" s="48" t="str">
        <f t="shared" si="11"/>
        <v/>
      </c>
      <c r="AA36" s="48" t="str">
        <f t="shared" si="12"/>
        <v xml:space="preserve"> / </v>
      </c>
      <c r="AB36" s="48">
        <f t="shared" si="13"/>
        <v>0</v>
      </c>
      <c r="AC36" s="48">
        <f t="shared" si="14"/>
        <v>0</v>
      </c>
    </row>
    <row r="37" spans="1:29" x14ac:dyDescent="0.3">
      <c r="A37" s="47">
        <v>32</v>
      </c>
      <c r="B37" s="57"/>
      <c r="C37" s="56"/>
      <c r="D37" s="56"/>
      <c r="E37" s="56"/>
      <c r="F37" s="58"/>
      <c r="G37" s="58"/>
      <c r="H37" s="58"/>
      <c r="I37" s="58"/>
      <c r="J37" s="56"/>
      <c r="K37" s="58"/>
      <c r="L37" s="59"/>
      <c r="M37" s="71" t="str">
        <f t="shared" si="4"/>
        <v/>
      </c>
      <c r="N37" s="56"/>
      <c r="P37" s="45" t="e">
        <f t="shared" si="0"/>
        <v>#N/A</v>
      </c>
      <c r="Q37" s="45" t="e">
        <f t="shared" si="5"/>
        <v>#N/A</v>
      </c>
      <c r="R37" s="45">
        <f t="shared" si="6"/>
        <v>0</v>
      </c>
      <c r="S37" s="45">
        <f t="shared" si="1"/>
        <v>-0.2</v>
      </c>
      <c r="T37" s="49" t="e">
        <f t="shared" si="2"/>
        <v>#N/A</v>
      </c>
      <c r="U37" s="49">
        <f t="shared" si="7"/>
        <v>1</v>
      </c>
      <c r="V37" s="49" t="e">
        <f t="shared" si="3"/>
        <v>#N/A</v>
      </c>
      <c r="W37" s="48" t="str">
        <f t="shared" si="8"/>
        <v>()</v>
      </c>
      <c r="X37" s="49" t="e">
        <f t="shared" si="9"/>
        <v>#N/A</v>
      </c>
      <c r="Y37" s="48" t="e">
        <f t="shared" si="10"/>
        <v>#VALUE!</v>
      </c>
      <c r="Z37" s="48" t="str">
        <f t="shared" si="11"/>
        <v/>
      </c>
      <c r="AA37" s="48" t="str">
        <f t="shared" si="12"/>
        <v xml:space="preserve"> / </v>
      </c>
      <c r="AB37" s="48">
        <f t="shared" si="13"/>
        <v>0</v>
      </c>
      <c r="AC37" s="48">
        <f t="shared" si="14"/>
        <v>0</v>
      </c>
    </row>
    <row r="38" spans="1:29" x14ac:dyDescent="0.3">
      <c r="A38" s="47">
        <v>33</v>
      </c>
      <c r="B38" s="57"/>
      <c r="C38" s="56"/>
      <c r="D38" s="56"/>
      <c r="E38" s="56"/>
      <c r="F38" s="58"/>
      <c r="G38" s="58"/>
      <c r="H38" s="58"/>
      <c r="I38" s="58"/>
      <c r="J38" s="56"/>
      <c r="K38" s="58"/>
      <c r="L38" s="59"/>
      <c r="M38" s="71" t="str">
        <f t="shared" si="4"/>
        <v/>
      </c>
      <c r="N38" s="56"/>
      <c r="P38" s="45" t="e">
        <f t="shared" ref="P38:P69" si="15">VLOOKUP(J38,학술지,2,FALSE)</f>
        <v>#N/A</v>
      </c>
      <c r="Q38" s="45" t="e">
        <f t="shared" si="5"/>
        <v>#N/A</v>
      </c>
      <c r="R38" s="45">
        <f t="shared" si="6"/>
        <v>0</v>
      </c>
      <c r="S38" s="45">
        <f t="shared" ref="S38:S69" si="16">IFERROR(VLOOKUP(R38&amp;I38,인정환산,1+Q38,FALSE),0.4/(H38-2))</f>
        <v>-0.2</v>
      </c>
      <c r="T38" s="49" t="e">
        <f t="shared" ref="T38:T69" si="17">VLOOKUP(K38,연구실적의인정환산,P38+1,FALSE)</f>
        <v>#N/A</v>
      </c>
      <c r="U38" s="49">
        <f t="shared" si="7"/>
        <v>1</v>
      </c>
      <c r="V38" s="49" t="e">
        <f t="shared" si="3"/>
        <v>#N/A</v>
      </c>
      <c r="W38" s="48" t="str">
        <f t="shared" si="8"/>
        <v>()</v>
      </c>
      <c r="X38" s="49" t="e">
        <f t="shared" si="9"/>
        <v>#N/A</v>
      </c>
      <c r="Y38" s="48" t="e">
        <f t="shared" si="10"/>
        <v>#VALUE!</v>
      </c>
      <c r="Z38" s="48" t="str">
        <f t="shared" si="11"/>
        <v/>
      </c>
      <c r="AA38" s="48" t="str">
        <f t="shared" si="12"/>
        <v xml:space="preserve"> / </v>
      </c>
      <c r="AB38" s="48">
        <f t="shared" si="13"/>
        <v>0</v>
      </c>
      <c r="AC38" s="48">
        <f t="shared" si="14"/>
        <v>0</v>
      </c>
    </row>
    <row r="39" spans="1:29" x14ac:dyDescent="0.3">
      <c r="A39" s="47">
        <v>34</v>
      </c>
      <c r="B39" s="57"/>
      <c r="C39" s="56"/>
      <c r="D39" s="56"/>
      <c r="E39" s="56"/>
      <c r="F39" s="58"/>
      <c r="G39" s="58"/>
      <c r="H39" s="58"/>
      <c r="I39" s="58"/>
      <c r="J39" s="56"/>
      <c r="K39" s="58"/>
      <c r="L39" s="59"/>
      <c r="M39" s="71" t="str">
        <f t="shared" si="4"/>
        <v/>
      </c>
      <c r="N39" s="56"/>
      <c r="P39" s="45" t="e">
        <f t="shared" si="15"/>
        <v>#N/A</v>
      </c>
      <c r="Q39" s="45" t="e">
        <f t="shared" si="5"/>
        <v>#N/A</v>
      </c>
      <c r="R39" s="45">
        <f t="shared" si="6"/>
        <v>0</v>
      </c>
      <c r="S39" s="45">
        <f t="shared" si="16"/>
        <v>-0.2</v>
      </c>
      <c r="T39" s="49" t="e">
        <f t="shared" si="17"/>
        <v>#N/A</v>
      </c>
      <c r="U39" s="49">
        <f t="shared" si="7"/>
        <v>1</v>
      </c>
      <c r="V39" s="49" t="e">
        <f t="shared" si="3"/>
        <v>#N/A</v>
      </c>
      <c r="W39" s="48" t="str">
        <f t="shared" si="8"/>
        <v>()</v>
      </c>
      <c r="X39" s="49" t="e">
        <f t="shared" si="9"/>
        <v>#N/A</v>
      </c>
      <c r="Y39" s="48" t="e">
        <f t="shared" si="10"/>
        <v>#VALUE!</v>
      </c>
      <c r="Z39" s="48" t="str">
        <f t="shared" si="11"/>
        <v/>
      </c>
      <c r="AA39" s="48" t="str">
        <f t="shared" si="12"/>
        <v xml:space="preserve"> / </v>
      </c>
      <c r="AB39" s="48">
        <f t="shared" si="13"/>
        <v>0</v>
      </c>
      <c r="AC39" s="48">
        <f t="shared" si="14"/>
        <v>0</v>
      </c>
    </row>
    <row r="40" spans="1:29" x14ac:dyDescent="0.3">
      <c r="A40" s="47">
        <v>35</v>
      </c>
      <c r="B40" s="57"/>
      <c r="C40" s="56"/>
      <c r="D40" s="56"/>
      <c r="E40" s="56"/>
      <c r="F40" s="58"/>
      <c r="G40" s="58"/>
      <c r="H40" s="58"/>
      <c r="I40" s="58"/>
      <c r="J40" s="56"/>
      <c r="K40" s="58"/>
      <c r="L40" s="59"/>
      <c r="M40" s="71" t="str">
        <f t="shared" si="4"/>
        <v/>
      </c>
      <c r="N40" s="56"/>
      <c r="P40" s="45" t="e">
        <f t="shared" si="15"/>
        <v>#N/A</v>
      </c>
      <c r="Q40" s="45" t="e">
        <f t="shared" si="5"/>
        <v>#N/A</v>
      </c>
      <c r="R40" s="45">
        <f t="shared" si="6"/>
        <v>0</v>
      </c>
      <c r="S40" s="45">
        <f t="shared" si="16"/>
        <v>-0.2</v>
      </c>
      <c r="T40" s="49" t="e">
        <f t="shared" si="17"/>
        <v>#N/A</v>
      </c>
      <c r="U40" s="49">
        <f t="shared" si="7"/>
        <v>1</v>
      </c>
      <c r="V40" s="49" t="e">
        <f t="shared" si="3"/>
        <v>#N/A</v>
      </c>
      <c r="W40" s="48" t="str">
        <f t="shared" si="8"/>
        <v>()</v>
      </c>
      <c r="X40" s="49" t="e">
        <f t="shared" si="9"/>
        <v>#N/A</v>
      </c>
      <c r="Y40" s="48" t="e">
        <f t="shared" si="10"/>
        <v>#VALUE!</v>
      </c>
      <c r="Z40" s="48" t="str">
        <f t="shared" si="11"/>
        <v/>
      </c>
      <c r="AA40" s="48" t="str">
        <f t="shared" si="12"/>
        <v xml:space="preserve"> / </v>
      </c>
      <c r="AB40" s="48">
        <f t="shared" si="13"/>
        <v>0</v>
      </c>
      <c r="AC40" s="48">
        <f t="shared" si="14"/>
        <v>0</v>
      </c>
    </row>
    <row r="41" spans="1:29" x14ac:dyDescent="0.3">
      <c r="A41" s="47">
        <v>36</v>
      </c>
      <c r="B41" s="57"/>
      <c r="C41" s="56"/>
      <c r="D41" s="56"/>
      <c r="E41" s="56"/>
      <c r="F41" s="58"/>
      <c r="G41" s="58"/>
      <c r="H41" s="58"/>
      <c r="I41" s="58"/>
      <c r="J41" s="56"/>
      <c r="K41" s="58"/>
      <c r="L41" s="59"/>
      <c r="M41" s="71" t="str">
        <f t="shared" si="4"/>
        <v/>
      </c>
      <c r="N41" s="56"/>
      <c r="P41" s="45" t="e">
        <f t="shared" si="15"/>
        <v>#N/A</v>
      </c>
      <c r="Q41" s="45" t="e">
        <f t="shared" si="5"/>
        <v>#N/A</v>
      </c>
      <c r="R41" s="45">
        <f t="shared" si="6"/>
        <v>0</v>
      </c>
      <c r="S41" s="45">
        <f t="shared" si="16"/>
        <v>-0.2</v>
      </c>
      <c r="T41" s="49" t="e">
        <f t="shared" si="17"/>
        <v>#N/A</v>
      </c>
      <c r="U41" s="49">
        <f t="shared" si="7"/>
        <v>1</v>
      </c>
      <c r="V41" s="49" t="e">
        <f t="shared" si="3"/>
        <v>#N/A</v>
      </c>
      <c r="W41" s="48" t="str">
        <f t="shared" si="8"/>
        <v>()</v>
      </c>
      <c r="X41" s="49" t="e">
        <f t="shared" si="9"/>
        <v>#N/A</v>
      </c>
      <c r="Y41" s="48" t="e">
        <f t="shared" si="10"/>
        <v>#VALUE!</v>
      </c>
      <c r="Z41" s="48" t="str">
        <f t="shared" si="11"/>
        <v/>
      </c>
      <c r="AA41" s="48" t="str">
        <f t="shared" si="12"/>
        <v xml:space="preserve"> / </v>
      </c>
      <c r="AB41" s="48">
        <f t="shared" si="13"/>
        <v>0</v>
      </c>
      <c r="AC41" s="48">
        <f t="shared" si="14"/>
        <v>0</v>
      </c>
    </row>
    <row r="42" spans="1:29" x14ac:dyDescent="0.3">
      <c r="A42" s="47">
        <v>37</v>
      </c>
      <c r="B42" s="57"/>
      <c r="C42" s="56"/>
      <c r="D42" s="56"/>
      <c r="E42" s="56"/>
      <c r="F42" s="58"/>
      <c r="G42" s="58"/>
      <c r="H42" s="58"/>
      <c r="I42" s="58"/>
      <c r="J42" s="56"/>
      <c r="K42" s="58"/>
      <c r="L42" s="59"/>
      <c r="M42" s="71" t="str">
        <f t="shared" si="4"/>
        <v/>
      </c>
      <c r="N42" s="56"/>
      <c r="P42" s="45" t="e">
        <f t="shared" si="15"/>
        <v>#N/A</v>
      </c>
      <c r="Q42" s="45" t="e">
        <f t="shared" si="5"/>
        <v>#N/A</v>
      </c>
      <c r="R42" s="45">
        <f t="shared" si="6"/>
        <v>0</v>
      </c>
      <c r="S42" s="45">
        <f t="shared" si="16"/>
        <v>-0.2</v>
      </c>
      <c r="T42" s="49" t="e">
        <f t="shared" si="17"/>
        <v>#N/A</v>
      </c>
      <c r="U42" s="49">
        <f t="shared" si="7"/>
        <v>1</v>
      </c>
      <c r="V42" s="49" t="e">
        <f t="shared" si="3"/>
        <v>#N/A</v>
      </c>
      <c r="W42" s="48" t="str">
        <f t="shared" si="8"/>
        <v>()</v>
      </c>
      <c r="X42" s="49" t="e">
        <f t="shared" si="9"/>
        <v>#N/A</v>
      </c>
      <c r="Y42" s="48" t="e">
        <f t="shared" si="10"/>
        <v>#VALUE!</v>
      </c>
      <c r="Z42" s="48" t="str">
        <f t="shared" si="11"/>
        <v/>
      </c>
      <c r="AA42" s="48" t="str">
        <f t="shared" si="12"/>
        <v xml:space="preserve"> / </v>
      </c>
      <c r="AB42" s="48">
        <f t="shared" si="13"/>
        <v>0</v>
      </c>
      <c r="AC42" s="48">
        <f t="shared" si="14"/>
        <v>0</v>
      </c>
    </row>
    <row r="43" spans="1:29" x14ac:dyDescent="0.3">
      <c r="A43" s="47">
        <v>38</v>
      </c>
      <c r="B43" s="57"/>
      <c r="C43" s="56"/>
      <c r="D43" s="56"/>
      <c r="E43" s="56"/>
      <c r="F43" s="58"/>
      <c r="G43" s="58"/>
      <c r="H43" s="58"/>
      <c r="I43" s="58"/>
      <c r="J43" s="56"/>
      <c r="K43" s="58"/>
      <c r="L43" s="59"/>
      <c r="M43" s="71" t="str">
        <f t="shared" si="4"/>
        <v/>
      </c>
      <c r="N43" s="56"/>
      <c r="P43" s="45" t="e">
        <f t="shared" si="15"/>
        <v>#N/A</v>
      </c>
      <c r="Q43" s="45" t="e">
        <f t="shared" si="5"/>
        <v>#N/A</v>
      </c>
      <c r="R43" s="45">
        <f t="shared" si="6"/>
        <v>0</v>
      </c>
      <c r="S43" s="45">
        <f t="shared" si="16"/>
        <v>-0.2</v>
      </c>
      <c r="T43" s="49" t="e">
        <f t="shared" si="17"/>
        <v>#N/A</v>
      </c>
      <c r="U43" s="49">
        <f t="shared" si="7"/>
        <v>1</v>
      </c>
      <c r="V43" s="49" t="e">
        <f t="shared" si="3"/>
        <v>#N/A</v>
      </c>
      <c r="W43" s="48" t="str">
        <f t="shared" si="8"/>
        <v>()</v>
      </c>
      <c r="X43" s="49" t="e">
        <f t="shared" si="9"/>
        <v>#N/A</v>
      </c>
      <c r="Y43" s="48" t="e">
        <f t="shared" si="10"/>
        <v>#VALUE!</v>
      </c>
      <c r="Z43" s="48" t="str">
        <f t="shared" si="11"/>
        <v/>
      </c>
      <c r="AA43" s="48" t="str">
        <f t="shared" si="12"/>
        <v xml:space="preserve"> / </v>
      </c>
      <c r="AB43" s="48">
        <f t="shared" si="13"/>
        <v>0</v>
      </c>
      <c r="AC43" s="48">
        <f t="shared" si="14"/>
        <v>0</v>
      </c>
    </row>
    <row r="44" spans="1:29" x14ac:dyDescent="0.3">
      <c r="A44" s="47">
        <v>39</v>
      </c>
      <c r="B44" s="57"/>
      <c r="C44" s="56"/>
      <c r="D44" s="56"/>
      <c r="E44" s="56"/>
      <c r="F44" s="58"/>
      <c r="G44" s="58"/>
      <c r="H44" s="58"/>
      <c r="I44" s="58"/>
      <c r="J44" s="56"/>
      <c r="K44" s="58"/>
      <c r="L44" s="59"/>
      <c r="M44" s="71" t="str">
        <f t="shared" si="4"/>
        <v/>
      </c>
      <c r="N44" s="56"/>
      <c r="P44" s="45" t="e">
        <f t="shared" si="15"/>
        <v>#N/A</v>
      </c>
      <c r="Q44" s="45" t="e">
        <f t="shared" si="5"/>
        <v>#N/A</v>
      </c>
      <c r="R44" s="45">
        <f t="shared" si="6"/>
        <v>0</v>
      </c>
      <c r="S44" s="45">
        <f t="shared" si="16"/>
        <v>-0.2</v>
      </c>
      <c r="T44" s="49" t="e">
        <f t="shared" si="17"/>
        <v>#N/A</v>
      </c>
      <c r="U44" s="49">
        <f t="shared" si="7"/>
        <v>1</v>
      </c>
      <c r="V44" s="49" t="e">
        <f t="shared" si="3"/>
        <v>#N/A</v>
      </c>
      <c r="W44" s="48" t="str">
        <f t="shared" si="8"/>
        <v>()</v>
      </c>
      <c r="X44" s="49" t="e">
        <f t="shared" si="9"/>
        <v>#N/A</v>
      </c>
      <c r="Y44" s="48" t="e">
        <f t="shared" si="10"/>
        <v>#VALUE!</v>
      </c>
      <c r="Z44" s="48" t="str">
        <f t="shared" si="11"/>
        <v/>
      </c>
      <c r="AA44" s="48" t="str">
        <f t="shared" si="12"/>
        <v xml:space="preserve"> / </v>
      </c>
      <c r="AB44" s="48">
        <f t="shared" si="13"/>
        <v>0</v>
      </c>
      <c r="AC44" s="48">
        <f t="shared" si="14"/>
        <v>0</v>
      </c>
    </row>
    <row r="45" spans="1:29" x14ac:dyDescent="0.3">
      <c r="A45" s="47">
        <v>40</v>
      </c>
      <c r="B45" s="57"/>
      <c r="C45" s="56"/>
      <c r="D45" s="56"/>
      <c r="E45" s="56"/>
      <c r="F45" s="58"/>
      <c r="G45" s="58"/>
      <c r="H45" s="58"/>
      <c r="I45" s="58"/>
      <c r="J45" s="56"/>
      <c r="K45" s="58"/>
      <c r="L45" s="59"/>
      <c r="M45" s="71" t="str">
        <f t="shared" si="4"/>
        <v/>
      </c>
      <c r="N45" s="56"/>
      <c r="P45" s="45" t="e">
        <f t="shared" si="15"/>
        <v>#N/A</v>
      </c>
      <c r="Q45" s="45" t="e">
        <f t="shared" si="5"/>
        <v>#N/A</v>
      </c>
      <c r="R45" s="45">
        <f t="shared" si="6"/>
        <v>0</v>
      </c>
      <c r="S45" s="45">
        <f t="shared" si="16"/>
        <v>-0.2</v>
      </c>
      <c r="T45" s="49" t="e">
        <f t="shared" si="17"/>
        <v>#N/A</v>
      </c>
      <c r="U45" s="49">
        <f t="shared" si="7"/>
        <v>1</v>
      </c>
      <c r="V45" s="49" t="e">
        <f t="shared" si="3"/>
        <v>#N/A</v>
      </c>
      <c r="W45" s="48" t="str">
        <f t="shared" si="8"/>
        <v>()</v>
      </c>
      <c r="X45" s="49" t="e">
        <f t="shared" si="9"/>
        <v>#N/A</v>
      </c>
      <c r="Y45" s="48" t="e">
        <f t="shared" si="10"/>
        <v>#VALUE!</v>
      </c>
      <c r="Z45" s="48" t="str">
        <f t="shared" si="11"/>
        <v/>
      </c>
      <c r="AA45" s="48" t="str">
        <f t="shared" si="12"/>
        <v xml:space="preserve"> / </v>
      </c>
      <c r="AB45" s="48">
        <f t="shared" si="13"/>
        <v>0</v>
      </c>
      <c r="AC45" s="48">
        <f t="shared" si="14"/>
        <v>0</v>
      </c>
    </row>
    <row r="46" spans="1:29" x14ac:dyDescent="0.3">
      <c r="A46" s="47">
        <v>41</v>
      </c>
      <c r="B46" s="57"/>
      <c r="C46" s="56"/>
      <c r="D46" s="56"/>
      <c r="E46" s="56"/>
      <c r="F46" s="58"/>
      <c r="G46" s="58"/>
      <c r="H46" s="58"/>
      <c r="I46" s="58"/>
      <c r="J46" s="56"/>
      <c r="K46" s="58"/>
      <c r="L46" s="59"/>
      <c r="M46" s="71" t="str">
        <f t="shared" si="4"/>
        <v/>
      </c>
      <c r="N46" s="56"/>
      <c r="P46" s="45" t="e">
        <f t="shared" si="15"/>
        <v>#N/A</v>
      </c>
      <c r="Q46" s="45" t="e">
        <f t="shared" si="5"/>
        <v>#N/A</v>
      </c>
      <c r="R46" s="45">
        <f t="shared" si="6"/>
        <v>0</v>
      </c>
      <c r="S46" s="45">
        <f t="shared" si="16"/>
        <v>-0.2</v>
      </c>
      <c r="T46" s="49" t="e">
        <f t="shared" si="17"/>
        <v>#N/A</v>
      </c>
      <c r="U46" s="49">
        <f t="shared" si="7"/>
        <v>1</v>
      </c>
      <c r="V46" s="49" t="e">
        <f t="shared" si="3"/>
        <v>#N/A</v>
      </c>
      <c r="W46" s="48" t="str">
        <f t="shared" si="8"/>
        <v>()</v>
      </c>
      <c r="X46" s="49" t="e">
        <f t="shared" si="9"/>
        <v>#N/A</v>
      </c>
      <c r="Y46" s="48" t="e">
        <f t="shared" si="10"/>
        <v>#VALUE!</v>
      </c>
      <c r="Z46" s="48" t="str">
        <f t="shared" si="11"/>
        <v/>
      </c>
      <c r="AA46" s="48" t="str">
        <f t="shared" si="12"/>
        <v xml:space="preserve"> / </v>
      </c>
      <c r="AB46" s="48">
        <f t="shared" si="13"/>
        <v>0</v>
      </c>
      <c r="AC46" s="48">
        <f t="shared" si="14"/>
        <v>0</v>
      </c>
    </row>
    <row r="47" spans="1:29" x14ac:dyDescent="0.3">
      <c r="A47" s="47">
        <v>42</v>
      </c>
      <c r="B47" s="57"/>
      <c r="C47" s="56"/>
      <c r="D47" s="56"/>
      <c r="E47" s="56"/>
      <c r="F47" s="58"/>
      <c r="G47" s="58"/>
      <c r="H47" s="58"/>
      <c r="I47" s="58"/>
      <c r="J47" s="56"/>
      <c r="K47" s="58"/>
      <c r="L47" s="59"/>
      <c r="M47" s="71" t="str">
        <f t="shared" si="4"/>
        <v/>
      </c>
      <c r="N47" s="56"/>
      <c r="P47" s="45" t="e">
        <f t="shared" si="15"/>
        <v>#N/A</v>
      </c>
      <c r="Q47" s="45" t="e">
        <f t="shared" si="5"/>
        <v>#N/A</v>
      </c>
      <c r="R47" s="45">
        <f t="shared" si="6"/>
        <v>0</v>
      </c>
      <c r="S47" s="45">
        <f t="shared" si="16"/>
        <v>-0.2</v>
      </c>
      <c r="T47" s="49" t="e">
        <f t="shared" si="17"/>
        <v>#N/A</v>
      </c>
      <c r="U47" s="49">
        <f t="shared" si="7"/>
        <v>1</v>
      </c>
      <c r="V47" s="49" t="e">
        <f t="shared" si="3"/>
        <v>#N/A</v>
      </c>
      <c r="W47" s="48" t="str">
        <f t="shared" si="8"/>
        <v>()</v>
      </c>
      <c r="X47" s="49" t="e">
        <f t="shared" si="9"/>
        <v>#N/A</v>
      </c>
      <c r="Y47" s="48" t="e">
        <f t="shared" si="10"/>
        <v>#VALUE!</v>
      </c>
      <c r="Z47" s="48" t="str">
        <f t="shared" si="11"/>
        <v/>
      </c>
      <c r="AA47" s="48" t="str">
        <f t="shared" si="12"/>
        <v xml:space="preserve"> / </v>
      </c>
      <c r="AB47" s="48">
        <f t="shared" si="13"/>
        <v>0</v>
      </c>
      <c r="AC47" s="48">
        <f t="shared" si="14"/>
        <v>0</v>
      </c>
    </row>
    <row r="48" spans="1:29" x14ac:dyDescent="0.3">
      <c r="A48" s="47">
        <v>43</v>
      </c>
      <c r="B48" s="57"/>
      <c r="C48" s="56"/>
      <c r="D48" s="56"/>
      <c r="E48" s="56"/>
      <c r="F48" s="58"/>
      <c r="G48" s="58"/>
      <c r="H48" s="58"/>
      <c r="I48" s="58"/>
      <c r="J48" s="56"/>
      <c r="K48" s="58"/>
      <c r="L48" s="59"/>
      <c r="M48" s="71" t="str">
        <f t="shared" si="4"/>
        <v/>
      </c>
      <c r="N48" s="56"/>
      <c r="P48" s="45" t="e">
        <f t="shared" si="15"/>
        <v>#N/A</v>
      </c>
      <c r="Q48" s="45" t="e">
        <f t="shared" si="5"/>
        <v>#N/A</v>
      </c>
      <c r="R48" s="45">
        <f t="shared" si="6"/>
        <v>0</v>
      </c>
      <c r="S48" s="45">
        <f t="shared" si="16"/>
        <v>-0.2</v>
      </c>
      <c r="T48" s="49" t="e">
        <f t="shared" si="17"/>
        <v>#N/A</v>
      </c>
      <c r="U48" s="49">
        <f t="shared" si="7"/>
        <v>1</v>
      </c>
      <c r="V48" s="49" t="e">
        <f t="shared" si="3"/>
        <v>#N/A</v>
      </c>
      <c r="W48" s="48" t="str">
        <f t="shared" si="8"/>
        <v>()</v>
      </c>
      <c r="X48" s="49" t="e">
        <f t="shared" si="9"/>
        <v>#N/A</v>
      </c>
      <c r="Y48" s="48" t="e">
        <f t="shared" si="10"/>
        <v>#VALUE!</v>
      </c>
      <c r="Z48" s="48" t="str">
        <f t="shared" si="11"/>
        <v/>
      </c>
      <c r="AA48" s="48" t="str">
        <f t="shared" si="12"/>
        <v xml:space="preserve"> / </v>
      </c>
      <c r="AB48" s="48">
        <f t="shared" si="13"/>
        <v>0</v>
      </c>
      <c r="AC48" s="48">
        <f t="shared" si="14"/>
        <v>0</v>
      </c>
    </row>
    <row r="49" spans="1:29" x14ac:dyDescent="0.3">
      <c r="A49" s="47">
        <v>44</v>
      </c>
      <c r="B49" s="57"/>
      <c r="C49" s="56"/>
      <c r="D49" s="56"/>
      <c r="E49" s="56"/>
      <c r="F49" s="58"/>
      <c r="G49" s="58"/>
      <c r="H49" s="58"/>
      <c r="I49" s="58"/>
      <c r="J49" s="56"/>
      <c r="K49" s="58"/>
      <c r="L49" s="59"/>
      <c r="M49" s="71" t="str">
        <f t="shared" si="4"/>
        <v/>
      </c>
      <c r="N49" s="56"/>
      <c r="P49" s="45" t="e">
        <f t="shared" si="15"/>
        <v>#N/A</v>
      </c>
      <c r="Q49" s="45" t="e">
        <f t="shared" si="5"/>
        <v>#N/A</v>
      </c>
      <c r="R49" s="45">
        <f t="shared" si="6"/>
        <v>0</v>
      </c>
      <c r="S49" s="45">
        <f t="shared" si="16"/>
        <v>-0.2</v>
      </c>
      <c r="T49" s="49" t="e">
        <f t="shared" si="17"/>
        <v>#N/A</v>
      </c>
      <c r="U49" s="49">
        <f t="shared" si="7"/>
        <v>1</v>
      </c>
      <c r="V49" s="49" t="e">
        <f t="shared" si="3"/>
        <v>#N/A</v>
      </c>
      <c r="W49" s="48" t="str">
        <f t="shared" si="8"/>
        <v>()</v>
      </c>
      <c r="X49" s="49" t="e">
        <f t="shared" si="9"/>
        <v>#N/A</v>
      </c>
      <c r="Y49" s="48" t="e">
        <f t="shared" si="10"/>
        <v>#VALUE!</v>
      </c>
      <c r="Z49" s="48" t="str">
        <f t="shared" si="11"/>
        <v/>
      </c>
      <c r="AA49" s="48" t="str">
        <f t="shared" si="12"/>
        <v xml:space="preserve"> / </v>
      </c>
      <c r="AB49" s="48">
        <f t="shared" si="13"/>
        <v>0</v>
      </c>
      <c r="AC49" s="48">
        <f t="shared" si="14"/>
        <v>0</v>
      </c>
    </row>
    <row r="50" spans="1:29" x14ac:dyDescent="0.3">
      <c r="A50" s="47">
        <v>45</v>
      </c>
      <c r="B50" s="57"/>
      <c r="C50" s="56"/>
      <c r="D50" s="56"/>
      <c r="E50" s="56"/>
      <c r="F50" s="58"/>
      <c r="G50" s="58"/>
      <c r="H50" s="58"/>
      <c r="I50" s="58"/>
      <c r="J50" s="56"/>
      <c r="K50" s="58"/>
      <c r="L50" s="59"/>
      <c r="M50" s="71" t="str">
        <f t="shared" si="4"/>
        <v/>
      </c>
      <c r="N50" s="56"/>
      <c r="P50" s="45" t="e">
        <f t="shared" si="15"/>
        <v>#N/A</v>
      </c>
      <c r="Q50" s="45" t="e">
        <f t="shared" si="5"/>
        <v>#N/A</v>
      </c>
      <c r="R50" s="45">
        <f t="shared" si="6"/>
        <v>0</v>
      </c>
      <c r="S50" s="45">
        <f t="shared" si="16"/>
        <v>-0.2</v>
      </c>
      <c r="T50" s="49" t="e">
        <f t="shared" si="17"/>
        <v>#N/A</v>
      </c>
      <c r="U50" s="49">
        <f t="shared" si="7"/>
        <v>1</v>
      </c>
      <c r="V50" s="49" t="e">
        <f t="shared" si="3"/>
        <v>#N/A</v>
      </c>
      <c r="W50" s="48" t="str">
        <f t="shared" si="8"/>
        <v>()</v>
      </c>
      <c r="X50" s="49" t="e">
        <f t="shared" si="9"/>
        <v>#N/A</v>
      </c>
      <c r="Y50" s="48" t="e">
        <f t="shared" si="10"/>
        <v>#VALUE!</v>
      </c>
      <c r="Z50" s="48" t="str">
        <f t="shared" si="11"/>
        <v/>
      </c>
      <c r="AA50" s="48" t="str">
        <f t="shared" si="12"/>
        <v xml:space="preserve"> / </v>
      </c>
      <c r="AB50" s="48">
        <f t="shared" si="13"/>
        <v>0</v>
      </c>
      <c r="AC50" s="48">
        <f t="shared" si="14"/>
        <v>0</v>
      </c>
    </row>
    <row r="51" spans="1:29" x14ac:dyDescent="0.3">
      <c r="A51" s="47">
        <v>46</v>
      </c>
      <c r="B51" s="57"/>
      <c r="C51" s="56"/>
      <c r="D51" s="56"/>
      <c r="E51" s="56"/>
      <c r="F51" s="58"/>
      <c r="G51" s="58"/>
      <c r="H51" s="58"/>
      <c r="I51" s="58"/>
      <c r="J51" s="56"/>
      <c r="K51" s="58"/>
      <c r="L51" s="59"/>
      <c r="M51" s="71" t="str">
        <f t="shared" si="4"/>
        <v/>
      </c>
      <c r="N51" s="56"/>
      <c r="P51" s="45" t="e">
        <f t="shared" si="15"/>
        <v>#N/A</v>
      </c>
      <c r="Q51" s="45" t="e">
        <f t="shared" si="5"/>
        <v>#N/A</v>
      </c>
      <c r="R51" s="45">
        <f t="shared" si="6"/>
        <v>0</v>
      </c>
      <c r="S51" s="45">
        <f t="shared" si="16"/>
        <v>-0.2</v>
      </c>
      <c r="T51" s="49" t="e">
        <f t="shared" si="17"/>
        <v>#N/A</v>
      </c>
      <c r="U51" s="49">
        <f t="shared" si="7"/>
        <v>1</v>
      </c>
      <c r="V51" s="49" t="e">
        <f t="shared" si="3"/>
        <v>#N/A</v>
      </c>
      <c r="W51" s="48" t="str">
        <f t="shared" si="8"/>
        <v>()</v>
      </c>
      <c r="X51" s="49" t="e">
        <f t="shared" si="9"/>
        <v>#N/A</v>
      </c>
      <c r="Y51" s="48" t="e">
        <f t="shared" si="10"/>
        <v>#VALUE!</v>
      </c>
      <c r="Z51" s="48" t="str">
        <f t="shared" si="11"/>
        <v/>
      </c>
      <c r="AA51" s="48" t="str">
        <f t="shared" si="12"/>
        <v xml:space="preserve"> / </v>
      </c>
      <c r="AB51" s="48">
        <f t="shared" si="13"/>
        <v>0</v>
      </c>
      <c r="AC51" s="48">
        <f t="shared" si="14"/>
        <v>0</v>
      </c>
    </row>
    <row r="52" spans="1:29" x14ac:dyDescent="0.3">
      <c r="A52" s="47">
        <v>47</v>
      </c>
      <c r="B52" s="57"/>
      <c r="C52" s="56"/>
      <c r="D52" s="56"/>
      <c r="E52" s="56"/>
      <c r="F52" s="58"/>
      <c r="G52" s="58"/>
      <c r="H52" s="58"/>
      <c r="I52" s="58"/>
      <c r="J52" s="56"/>
      <c r="K52" s="58"/>
      <c r="L52" s="59"/>
      <c r="M52" s="71" t="str">
        <f t="shared" si="4"/>
        <v/>
      </c>
      <c r="N52" s="56"/>
      <c r="P52" s="45" t="e">
        <f t="shared" si="15"/>
        <v>#N/A</v>
      </c>
      <c r="Q52" s="45" t="e">
        <f t="shared" si="5"/>
        <v>#N/A</v>
      </c>
      <c r="R52" s="45">
        <f t="shared" si="6"/>
        <v>0</v>
      </c>
      <c r="S52" s="45">
        <f t="shared" si="16"/>
        <v>-0.2</v>
      </c>
      <c r="T52" s="49" t="e">
        <f t="shared" si="17"/>
        <v>#N/A</v>
      </c>
      <c r="U52" s="49">
        <f t="shared" si="7"/>
        <v>1</v>
      </c>
      <c r="V52" s="49" t="e">
        <f t="shared" si="3"/>
        <v>#N/A</v>
      </c>
      <c r="W52" s="48" t="str">
        <f t="shared" si="8"/>
        <v>()</v>
      </c>
      <c r="X52" s="49" t="e">
        <f t="shared" si="9"/>
        <v>#N/A</v>
      </c>
      <c r="Y52" s="48" t="e">
        <f t="shared" si="10"/>
        <v>#VALUE!</v>
      </c>
      <c r="Z52" s="48" t="str">
        <f t="shared" si="11"/>
        <v/>
      </c>
      <c r="AA52" s="48" t="str">
        <f t="shared" si="12"/>
        <v xml:space="preserve"> / </v>
      </c>
      <c r="AB52" s="48">
        <f t="shared" si="13"/>
        <v>0</v>
      </c>
      <c r="AC52" s="48">
        <f t="shared" si="14"/>
        <v>0</v>
      </c>
    </row>
    <row r="53" spans="1:29" x14ac:dyDescent="0.3">
      <c r="A53" s="47">
        <v>48</v>
      </c>
      <c r="B53" s="57"/>
      <c r="C53" s="56"/>
      <c r="D53" s="56"/>
      <c r="E53" s="56"/>
      <c r="F53" s="58"/>
      <c r="G53" s="58"/>
      <c r="H53" s="58"/>
      <c r="I53" s="58"/>
      <c r="J53" s="56"/>
      <c r="K53" s="58"/>
      <c r="L53" s="59"/>
      <c r="M53" s="71" t="str">
        <f t="shared" si="4"/>
        <v/>
      </c>
      <c r="N53" s="56"/>
      <c r="P53" s="45" t="e">
        <f t="shared" si="15"/>
        <v>#N/A</v>
      </c>
      <c r="Q53" s="45" t="e">
        <f t="shared" si="5"/>
        <v>#N/A</v>
      </c>
      <c r="R53" s="45">
        <f t="shared" si="6"/>
        <v>0</v>
      </c>
      <c r="S53" s="45">
        <f t="shared" si="16"/>
        <v>-0.2</v>
      </c>
      <c r="T53" s="49" t="e">
        <f t="shared" si="17"/>
        <v>#N/A</v>
      </c>
      <c r="U53" s="49">
        <f t="shared" si="7"/>
        <v>1</v>
      </c>
      <c r="V53" s="49" t="e">
        <f t="shared" si="3"/>
        <v>#N/A</v>
      </c>
      <c r="W53" s="48" t="str">
        <f t="shared" si="8"/>
        <v>()</v>
      </c>
      <c r="X53" s="49" t="e">
        <f t="shared" si="9"/>
        <v>#N/A</v>
      </c>
      <c r="Y53" s="48" t="e">
        <f t="shared" si="10"/>
        <v>#VALUE!</v>
      </c>
      <c r="Z53" s="48" t="str">
        <f t="shared" si="11"/>
        <v/>
      </c>
      <c r="AA53" s="48" t="str">
        <f t="shared" si="12"/>
        <v xml:space="preserve"> / </v>
      </c>
      <c r="AB53" s="48">
        <f t="shared" si="13"/>
        <v>0</v>
      </c>
      <c r="AC53" s="48">
        <f t="shared" si="14"/>
        <v>0</v>
      </c>
    </row>
    <row r="54" spans="1:29" x14ac:dyDescent="0.3">
      <c r="A54" s="47">
        <v>49</v>
      </c>
      <c r="B54" s="57"/>
      <c r="C54" s="56"/>
      <c r="D54" s="56"/>
      <c r="E54" s="56"/>
      <c r="F54" s="58"/>
      <c r="G54" s="58"/>
      <c r="H54" s="58"/>
      <c r="I54" s="58"/>
      <c r="J54" s="56"/>
      <c r="K54" s="58"/>
      <c r="L54" s="59"/>
      <c r="M54" s="71" t="str">
        <f t="shared" si="4"/>
        <v/>
      </c>
      <c r="N54" s="56"/>
      <c r="P54" s="45" t="e">
        <f t="shared" si="15"/>
        <v>#N/A</v>
      </c>
      <c r="Q54" s="45" t="e">
        <f t="shared" si="5"/>
        <v>#N/A</v>
      </c>
      <c r="R54" s="45">
        <f t="shared" si="6"/>
        <v>0</v>
      </c>
      <c r="S54" s="45">
        <f t="shared" si="16"/>
        <v>-0.2</v>
      </c>
      <c r="T54" s="49" t="e">
        <f t="shared" si="17"/>
        <v>#N/A</v>
      </c>
      <c r="U54" s="49">
        <f t="shared" si="7"/>
        <v>1</v>
      </c>
      <c r="V54" s="49" t="e">
        <f t="shared" si="3"/>
        <v>#N/A</v>
      </c>
      <c r="W54" s="48" t="str">
        <f t="shared" si="8"/>
        <v>()</v>
      </c>
      <c r="X54" s="49" t="e">
        <f t="shared" si="9"/>
        <v>#N/A</v>
      </c>
      <c r="Y54" s="48" t="e">
        <f t="shared" si="10"/>
        <v>#VALUE!</v>
      </c>
      <c r="Z54" s="48" t="str">
        <f t="shared" si="11"/>
        <v/>
      </c>
      <c r="AA54" s="48" t="str">
        <f t="shared" si="12"/>
        <v xml:space="preserve"> / </v>
      </c>
      <c r="AB54" s="48">
        <f t="shared" si="13"/>
        <v>0</v>
      </c>
      <c r="AC54" s="48">
        <f t="shared" si="14"/>
        <v>0</v>
      </c>
    </row>
    <row r="55" spans="1:29" x14ac:dyDescent="0.3">
      <c r="A55" s="47">
        <v>50</v>
      </c>
      <c r="B55" s="57"/>
      <c r="C55" s="56"/>
      <c r="D55" s="56"/>
      <c r="E55" s="56"/>
      <c r="F55" s="58"/>
      <c r="G55" s="58"/>
      <c r="H55" s="58"/>
      <c r="I55" s="58"/>
      <c r="J55" s="56"/>
      <c r="K55" s="58"/>
      <c r="L55" s="59"/>
      <c r="M55" s="71" t="str">
        <f t="shared" si="4"/>
        <v/>
      </c>
      <c r="N55" s="56"/>
      <c r="P55" s="45" t="e">
        <f t="shared" si="15"/>
        <v>#N/A</v>
      </c>
      <c r="Q55" s="45" t="e">
        <f t="shared" si="5"/>
        <v>#N/A</v>
      </c>
      <c r="R55" s="45">
        <f t="shared" si="6"/>
        <v>0</v>
      </c>
      <c r="S55" s="45">
        <f t="shared" si="16"/>
        <v>-0.2</v>
      </c>
      <c r="T55" s="49" t="e">
        <f t="shared" si="17"/>
        <v>#N/A</v>
      </c>
      <c r="U55" s="49">
        <f t="shared" si="7"/>
        <v>1</v>
      </c>
      <c r="V55" s="49" t="e">
        <f t="shared" si="3"/>
        <v>#N/A</v>
      </c>
      <c r="W55" s="48" t="str">
        <f t="shared" si="8"/>
        <v>()</v>
      </c>
      <c r="X55" s="49" t="e">
        <f t="shared" si="9"/>
        <v>#N/A</v>
      </c>
      <c r="Y55" s="48" t="e">
        <f t="shared" si="10"/>
        <v>#VALUE!</v>
      </c>
      <c r="Z55" s="48" t="str">
        <f t="shared" si="11"/>
        <v/>
      </c>
      <c r="AA55" s="48" t="str">
        <f t="shared" si="12"/>
        <v xml:space="preserve"> / </v>
      </c>
      <c r="AB55" s="48">
        <f t="shared" si="13"/>
        <v>0</v>
      </c>
      <c r="AC55" s="48">
        <f t="shared" si="14"/>
        <v>0</v>
      </c>
    </row>
    <row r="56" spans="1:29" x14ac:dyDescent="0.3">
      <c r="A56" s="47">
        <v>51</v>
      </c>
      <c r="B56" s="57"/>
      <c r="C56" s="56"/>
      <c r="D56" s="56"/>
      <c r="E56" s="56"/>
      <c r="F56" s="58"/>
      <c r="G56" s="58"/>
      <c r="H56" s="58"/>
      <c r="I56" s="58"/>
      <c r="J56" s="56"/>
      <c r="K56" s="58"/>
      <c r="L56" s="59"/>
      <c r="M56" s="71" t="str">
        <f t="shared" si="4"/>
        <v/>
      </c>
      <c r="N56" s="56"/>
      <c r="P56" s="45" t="e">
        <f t="shared" si="15"/>
        <v>#N/A</v>
      </c>
      <c r="Q56" s="45" t="e">
        <f t="shared" si="5"/>
        <v>#N/A</v>
      </c>
      <c r="R56" s="45">
        <f t="shared" si="6"/>
        <v>0</v>
      </c>
      <c r="S56" s="45">
        <f t="shared" si="16"/>
        <v>-0.2</v>
      </c>
      <c r="T56" s="49" t="e">
        <f t="shared" si="17"/>
        <v>#N/A</v>
      </c>
      <c r="U56" s="49">
        <f t="shared" si="7"/>
        <v>1</v>
      </c>
      <c r="V56" s="49" t="e">
        <f t="shared" si="3"/>
        <v>#N/A</v>
      </c>
      <c r="W56" s="48" t="str">
        <f t="shared" si="8"/>
        <v>()</v>
      </c>
      <c r="X56" s="49" t="e">
        <f t="shared" si="9"/>
        <v>#N/A</v>
      </c>
      <c r="Y56" s="48" t="e">
        <f t="shared" si="10"/>
        <v>#VALUE!</v>
      </c>
      <c r="Z56" s="48" t="str">
        <f t="shared" si="11"/>
        <v/>
      </c>
      <c r="AA56" s="48" t="str">
        <f t="shared" si="12"/>
        <v xml:space="preserve"> / </v>
      </c>
      <c r="AB56" s="48">
        <f t="shared" si="13"/>
        <v>0</v>
      </c>
      <c r="AC56" s="48">
        <f t="shared" si="14"/>
        <v>0</v>
      </c>
    </row>
    <row r="57" spans="1:29" x14ac:dyDescent="0.3">
      <c r="A57" s="47">
        <v>52</v>
      </c>
      <c r="B57" s="57"/>
      <c r="C57" s="56"/>
      <c r="D57" s="56"/>
      <c r="E57" s="56"/>
      <c r="F57" s="58"/>
      <c r="G57" s="58"/>
      <c r="H57" s="58"/>
      <c r="I57" s="58"/>
      <c r="J57" s="56"/>
      <c r="K57" s="58"/>
      <c r="L57" s="59"/>
      <c r="M57" s="71" t="str">
        <f t="shared" si="4"/>
        <v/>
      </c>
      <c r="N57" s="56"/>
      <c r="P57" s="45" t="e">
        <f t="shared" si="15"/>
        <v>#N/A</v>
      </c>
      <c r="Q57" s="45" t="e">
        <f t="shared" si="5"/>
        <v>#N/A</v>
      </c>
      <c r="R57" s="45">
        <f t="shared" si="6"/>
        <v>0</v>
      </c>
      <c r="S57" s="45">
        <f t="shared" si="16"/>
        <v>-0.2</v>
      </c>
      <c r="T57" s="49" t="e">
        <f t="shared" si="17"/>
        <v>#N/A</v>
      </c>
      <c r="U57" s="49">
        <f t="shared" si="7"/>
        <v>1</v>
      </c>
      <c r="V57" s="49" t="e">
        <f t="shared" si="3"/>
        <v>#N/A</v>
      </c>
      <c r="W57" s="48" t="str">
        <f t="shared" si="8"/>
        <v>()</v>
      </c>
      <c r="X57" s="49" t="e">
        <f t="shared" si="9"/>
        <v>#N/A</v>
      </c>
      <c r="Y57" s="48" t="e">
        <f t="shared" si="10"/>
        <v>#VALUE!</v>
      </c>
      <c r="Z57" s="48" t="str">
        <f t="shared" si="11"/>
        <v/>
      </c>
      <c r="AA57" s="48" t="str">
        <f t="shared" si="12"/>
        <v xml:space="preserve"> / </v>
      </c>
      <c r="AB57" s="48">
        <f t="shared" si="13"/>
        <v>0</v>
      </c>
      <c r="AC57" s="48">
        <f t="shared" si="14"/>
        <v>0</v>
      </c>
    </row>
    <row r="58" spans="1:29" x14ac:dyDescent="0.3">
      <c r="A58" s="47">
        <v>53</v>
      </c>
      <c r="B58" s="57"/>
      <c r="C58" s="56"/>
      <c r="D58" s="56"/>
      <c r="E58" s="56"/>
      <c r="F58" s="58"/>
      <c r="G58" s="58"/>
      <c r="H58" s="58"/>
      <c r="I58" s="58"/>
      <c r="J58" s="56"/>
      <c r="K58" s="58"/>
      <c r="L58" s="59"/>
      <c r="M58" s="71" t="str">
        <f t="shared" si="4"/>
        <v/>
      </c>
      <c r="N58" s="56"/>
      <c r="P58" s="45" t="e">
        <f t="shared" si="15"/>
        <v>#N/A</v>
      </c>
      <c r="Q58" s="45" t="e">
        <f t="shared" si="5"/>
        <v>#N/A</v>
      </c>
      <c r="R58" s="45">
        <f t="shared" si="6"/>
        <v>0</v>
      </c>
      <c r="S58" s="45">
        <f t="shared" si="16"/>
        <v>-0.2</v>
      </c>
      <c r="T58" s="49" t="e">
        <f t="shared" si="17"/>
        <v>#N/A</v>
      </c>
      <c r="U58" s="49">
        <f t="shared" si="7"/>
        <v>1</v>
      </c>
      <c r="V58" s="49" t="e">
        <f t="shared" si="3"/>
        <v>#N/A</v>
      </c>
      <c r="W58" s="48" t="str">
        <f t="shared" si="8"/>
        <v>()</v>
      </c>
      <c r="X58" s="49" t="e">
        <f t="shared" si="9"/>
        <v>#N/A</v>
      </c>
      <c r="Y58" s="48" t="e">
        <f t="shared" si="10"/>
        <v>#VALUE!</v>
      </c>
      <c r="Z58" s="48" t="str">
        <f t="shared" si="11"/>
        <v/>
      </c>
      <c r="AA58" s="48" t="str">
        <f t="shared" si="12"/>
        <v xml:space="preserve"> / </v>
      </c>
      <c r="AB58" s="48">
        <f t="shared" si="13"/>
        <v>0</v>
      </c>
      <c r="AC58" s="48">
        <f t="shared" si="14"/>
        <v>0</v>
      </c>
    </row>
    <row r="59" spans="1:29" x14ac:dyDescent="0.3">
      <c r="A59" s="47">
        <v>54</v>
      </c>
      <c r="B59" s="57"/>
      <c r="C59" s="56"/>
      <c r="D59" s="56"/>
      <c r="E59" s="56"/>
      <c r="F59" s="58"/>
      <c r="G59" s="58"/>
      <c r="H59" s="58"/>
      <c r="I59" s="58"/>
      <c r="J59" s="56"/>
      <c r="K59" s="58"/>
      <c r="L59" s="59"/>
      <c r="M59" s="71" t="str">
        <f t="shared" si="4"/>
        <v/>
      </c>
      <c r="N59" s="56"/>
      <c r="P59" s="45" t="e">
        <f t="shared" si="15"/>
        <v>#N/A</v>
      </c>
      <c r="Q59" s="45" t="e">
        <f t="shared" si="5"/>
        <v>#N/A</v>
      </c>
      <c r="R59" s="45">
        <f t="shared" si="6"/>
        <v>0</v>
      </c>
      <c r="S59" s="45">
        <f t="shared" si="16"/>
        <v>-0.2</v>
      </c>
      <c r="T59" s="49" t="e">
        <f t="shared" si="17"/>
        <v>#N/A</v>
      </c>
      <c r="U59" s="49">
        <f t="shared" si="7"/>
        <v>1</v>
      </c>
      <c r="V59" s="49" t="e">
        <f t="shared" si="3"/>
        <v>#N/A</v>
      </c>
      <c r="W59" s="48" t="str">
        <f t="shared" si="8"/>
        <v>()</v>
      </c>
      <c r="X59" s="49" t="e">
        <f t="shared" si="9"/>
        <v>#N/A</v>
      </c>
      <c r="Y59" s="48" t="e">
        <f t="shared" si="10"/>
        <v>#VALUE!</v>
      </c>
      <c r="Z59" s="48" t="str">
        <f t="shared" si="11"/>
        <v/>
      </c>
      <c r="AA59" s="48" t="str">
        <f t="shared" si="12"/>
        <v xml:space="preserve"> / </v>
      </c>
      <c r="AB59" s="48">
        <f t="shared" si="13"/>
        <v>0</v>
      </c>
      <c r="AC59" s="48">
        <f t="shared" si="14"/>
        <v>0</v>
      </c>
    </row>
    <row r="60" spans="1:29" x14ac:dyDescent="0.3">
      <c r="A60" s="47">
        <v>55</v>
      </c>
      <c r="B60" s="57"/>
      <c r="C60" s="56"/>
      <c r="D60" s="56"/>
      <c r="E60" s="56"/>
      <c r="F60" s="58"/>
      <c r="G60" s="58"/>
      <c r="H60" s="58"/>
      <c r="I60" s="58"/>
      <c r="J60" s="56"/>
      <c r="K60" s="58"/>
      <c r="L60" s="59"/>
      <c r="M60" s="71" t="str">
        <f t="shared" si="4"/>
        <v/>
      </c>
      <c r="N60" s="56"/>
      <c r="P60" s="45" t="e">
        <f t="shared" si="15"/>
        <v>#N/A</v>
      </c>
      <c r="Q60" s="45" t="e">
        <f t="shared" si="5"/>
        <v>#N/A</v>
      </c>
      <c r="R60" s="45">
        <f t="shared" si="6"/>
        <v>0</v>
      </c>
      <c r="S60" s="45">
        <f t="shared" si="16"/>
        <v>-0.2</v>
      </c>
      <c r="T60" s="49" t="e">
        <f t="shared" si="17"/>
        <v>#N/A</v>
      </c>
      <c r="U60" s="49">
        <f t="shared" si="7"/>
        <v>1</v>
      </c>
      <c r="V60" s="49" t="e">
        <f t="shared" si="3"/>
        <v>#N/A</v>
      </c>
      <c r="W60" s="48" t="str">
        <f t="shared" si="8"/>
        <v>()</v>
      </c>
      <c r="X60" s="49" t="e">
        <f t="shared" si="9"/>
        <v>#N/A</v>
      </c>
      <c r="Y60" s="48" t="e">
        <f t="shared" si="10"/>
        <v>#VALUE!</v>
      </c>
      <c r="Z60" s="48" t="str">
        <f t="shared" si="11"/>
        <v/>
      </c>
      <c r="AA60" s="48" t="str">
        <f t="shared" si="12"/>
        <v xml:space="preserve"> / </v>
      </c>
      <c r="AB60" s="48">
        <f t="shared" si="13"/>
        <v>0</v>
      </c>
      <c r="AC60" s="48">
        <f t="shared" si="14"/>
        <v>0</v>
      </c>
    </row>
    <row r="61" spans="1:29" x14ac:dyDescent="0.3">
      <c r="A61" s="47">
        <v>56</v>
      </c>
      <c r="B61" s="57"/>
      <c r="C61" s="56"/>
      <c r="D61" s="56"/>
      <c r="E61" s="56"/>
      <c r="F61" s="58"/>
      <c r="G61" s="58"/>
      <c r="H61" s="58"/>
      <c r="I61" s="58"/>
      <c r="J61" s="56"/>
      <c r="K61" s="58"/>
      <c r="L61" s="59"/>
      <c r="M61" s="71" t="str">
        <f t="shared" si="4"/>
        <v/>
      </c>
      <c r="N61" s="56"/>
      <c r="P61" s="45" t="e">
        <f t="shared" si="15"/>
        <v>#N/A</v>
      </c>
      <c r="Q61" s="45" t="e">
        <f t="shared" si="5"/>
        <v>#N/A</v>
      </c>
      <c r="R61" s="45">
        <f t="shared" si="6"/>
        <v>0</v>
      </c>
      <c r="S61" s="45">
        <f t="shared" si="16"/>
        <v>-0.2</v>
      </c>
      <c r="T61" s="49" t="e">
        <f t="shared" si="17"/>
        <v>#N/A</v>
      </c>
      <c r="U61" s="49">
        <f t="shared" si="7"/>
        <v>1</v>
      </c>
      <c r="V61" s="49" t="e">
        <f t="shared" si="3"/>
        <v>#N/A</v>
      </c>
      <c r="W61" s="48" t="str">
        <f t="shared" si="8"/>
        <v>()</v>
      </c>
      <c r="X61" s="49" t="e">
        <f t="shared" si="9"/>
        <v>#N/A</v>
      </c>
      <c r="Y61" s="48" t="e">
        <f t="shared" si="10"/>
        <v>#VALUE!</v>
      </c>
      <c r="Z61" s="48" t="str">
        <f t="shared" si="11"/>
        <v/>
      </c>
      <c r="AA61" s="48" t="str">
        <f t="shared" si="12"/>
        <v xml:space="preserve"> / </v>
      </c>
      <c r="AB61" s="48">
        <f t="shared" si="13"/>
        <v>0</v>
      </c>
      <c r="AC61" s="48">
        <f t="shared" si="14"/>
        <v>0</v>
      </c>
    </row>
    <row r="62" spans="1:29" x14ac:dyDescent="0.3">
      <c r="A62" s="47">
        <v>57</v>
      </c>
      <c r="B62" s="57"/>
      <c r="C62" s="56"/>
      <c r="D62" s="56"/>
      <c r="E62" s="56"/>
      <c r="F62" s="58"/>
      <c r="G62" s="58"/>
      <c r="H62" s="58"/>
      <c r="I62" s="58"/>
      <c r="J62" s="56"/>
      <c r="K62" s="58"/>
      <c r="L62" s="59"/>
      <c r="M62" s="71" t="str">
        <f t="shared" si="4"/>
        <v/>
      </c>
      <c r="N62" s="56"/>
      <c r="P62" s="45" t="e">
        <f t="shared" si="15"/>
        <v>#N/A</v>
      </c>
      <c r="Q62" s="45" t="e">
        <f t="shared" si="5"/>
        <v>#N/A</v>
      </c>
      <c r="R62" s="45">
        <f t="shared" si="6"/>
        <v>0</v>
      </c>
      <c r="S62" s="45">
        <f t="shared" si="16"/>
        <v>-0.2</v>
      </c>
      <c r="T62" s="49" t="e">
        <f t="shared" si="17"/>
        <v>#N/A</v>
      </c>
      <c r="U62" s="49">
        <f t="shared" si="7"/>
        <v>1</v>
      </c>
      <c r="V62" s="49" t="e">
        <f t="shared" si="3"/>
        <v>#N/A</v>
      </c>
      <c r="W62" s="48" t="str">
        <f t="shared" si="8"/>
        <v>()</v>
      </c>
      <c r="X62" s="49" t="e">
        <f t="shared" si="9"/>
        <v>#N/A</v>
      </c>
      <c r="Y62" s="48" t="e">
        <f t="shared" si="10"/>
        <v>#VALUE!</v>
      </c>
      <c r="Z62" s="48" t="str">
        <f t="shared" si="11"/>
        <v/>
      </c>
      <c r="AA62" s="48" t="str">
        <f t="shared" si="12"/>
        <v xml:space="preserve"> / </v>
      </c>
      <c r="AB62" s="48">
        <f t="shared" si="13"/>
        <v>0</v>
      </c>
      <c r="AC62" s="48">
        <f t="shared" si="14"/>
        <v>0</v>
      </c>
    </row>
    <row r="63" spans="1:29" x14ac:dyDescent="0.3">
      <c r="A63" s="47">
        <v>58</v>
      </c>
      <c r="B63" s="57"/>
      <c r="C63" s="56"/>
      <c r="D63" s="56"/>
      <c r="E63" s="56"/>
      <c r="F63" s="58"/>
      <c r="G63" s="58"/>
      <c r="H63" s="58"/>
      <c r="I63" s="58"/>
      <c r="J63" s="56"/>
      <c r="K63" s="58"/>
      <c r="L63" s="59"/>
      <c r="M63" s="71" t="str">
        <f t="shared" si="4"/>
        <v/>
      </c>
      <c r="N63" s="56"/>
      <c r="P63" s="45" t="e">
        <f t="shared" si="15"/>
        <v>#N/A</v>
      </c>
      <c r="Q63" s="45" t="e">
        <f t="shared" si="5"/>
        <v>#N/A</v>
      </c>
      <c r="R63" s="45">
        <f t="shared" si="6"/>
        <v>0</v>
      </c>
      <c r="S63" s="45">
        <f t="shared" si="16"/>
        <v>-0.2</v>
      </c>
      <c r="T63" s="49" t="e">
        <f t="shared" si="17"/>
        <v>#N/A</v>
      </c>
      <c r="U63" s="49">
        <f t="shared" si="7"/>
        <v>1</v>
      </c>
      <c r="V63" s="49" t="e">
        <f t="shared" si="3"/>
        <v>#N/A</v>
      </c>
      <c r="W63" s="48" t="str">
        <f t="shared" si="8"/>
        <v>()</v>
      </c>
      <c r="X63" s="49" t="e">
        <f t="shared" si="9"/>
        <v>#N/A</v>
      </c>
      <c r="Y63" s="48" t="e">
        <f t="shared" si="10"/>
        <v>#VALUE!</v>
      </c>
      <c r="Z63" s="48" t="str">
        <f t="shared" si="11"/>
        <v/>
      </c>
      <c r="AA63" s="48" t="str">
        <f t="shared" si="12"/>
        <v xml:space="preserve"> / </v>
      </c>
      <c r="AB63" s="48">
        <f t="shared" si="13"/>
        <v>0</v>
      </c>
      <c r="AC63" s="48">
        <f t="shared" si="14"/>
        <v>0</v>
      </c>
    </row>
    <row r="64" spans="1:29" x14ac:dyDescent="0.3">
      <c r="A64" s="47">
        <v>59</v>
      </c>
      <c r="B64" s="57"/>
      <c r="C64" s="56"/>
      <c r="D64" s="56"/>
      <c r="E64" s="56"/>
      <c r="F64" s="58"/>
      <c r="G64" s="58"/>
      <c r="H64" s="58"/>
      <c r="I64" s="58"/>
      <c r="J64" s="56"/>
      <c r="K64" s="58"/>
      <c r="L64" s="59"/>
      <c r="M64" s="71" t="str">
        <f t="shared" si="4"/>
        <v/>
      </c>
      <c r="N64" s="56"/>
      <c r="P64" s="45" t="e">
        <f t="shared" si="15"/>
        <v>#N/A</v>
      </c>
      <c r="Q64" s="45" t="e">
        <f t="shared" si="5"/>
        <v>#N/A</v>
      </c>
      <c r="R64" s="45">
        <f t="shared" si="6"/>
        <v>0</v>
      </c>
      <c r="S64" s="45">
        <f t="shared" si="16"/>
        <v>-0.2</v>
      </c>
      <c r="T64" s="49" t="e">
        <f t="shared" si="17"/>
        <v>#N/A</v>
      </c>
      <c r="U64" s="49">
        <f t="shared" si="7"/>
        <v>1</v>
      </c>
      <c r="V64" s="49" t="e">
        <f t="shared" si="3"/>
        <v>#N/A</v>
      </c>
      <c r="W64" s="48" t="str">
        <f t="shared" si="8"/>
        <v>()</v>
      </c>
      <c r="X64" s="49" t="e">
        <f t="shared" si="9"/>
        <v>#N/A</v>
      </c>
      <c r="Y64" s="48" t="e">
        <f t="shared" si="10"/>
        <v>#VALUE!</v>
      </c>
      <c r="Z64" s="48" t="str">
        <f t="shared" si="11"/>
        <v/>
      </c>
      <c r="AA64" s="48" t="str">
        <f t="shared" si="12"/>
        <v xml:space="preserve"> / </v>
      </c>
      <c r="AB64" s="48">
        <f t="shared" si="13"/>
        <v>0</v>
      </c>
      <c r="AC64" s="48">
        <f t="shared" si="14"/>
        <v>0</v>
      </c>
    </row>
    <row r="65" spans="1:29" x14ac:dyDescent="0.3">
      <c r="A65" s="47">
        <v>60</v>
      </c>
      <c r="B65" s="57"/>
      <c r="C65" s="56"/>
      <c r="D65" s="56"/>
      <c r="E65" s="56"/>
      <c r="F65" s="58"/>
      <c r="G65" s="58"/>
      <c r="H65" s="58"/>
      <c r="I65" s="58"/>
      <c r="J65" s="56"/>
      <c r="K65" s="58"/>
      <c r="L65" s="59"/>
      <c r="M65" s="71" t="str">
        <f t="shared" si="4"/>
        <v/>
      </c>
      <c r="N65" s="56"/>
      <c r="P65" s="45" t="e">
        <f t="shared" si="15"/>
        <v>#N/A</v>
      </c>
      <c r="Q65" s="45" t="e">
        <f t="shared" si="5"/>
        <v>#N/A</v>
      </c>
      <c r="R65" s="45">
        <f t="shared" si="6"/>
        <v>0</v>
      </c>
      <c r="S65" s="45">
        <f t="shared" si="16"/>
        <v>-0.2</v>
      </c>
      <c r="T65" s="49" t="e">
        <f t="shared" si="17"/>
        <v>#N/A</v>
      </c>
      <c r="U65" s="49">
        <f t="shared" si="7"/>
        <v>1</v>
      </c>
      <c r="V65" s="49" t="e">
        <f t="shared" si="3"/>
        <v>#N/A</v>
      </c>
      <c r="W65" s="48" t="str">
        <f t="shared" si="8"/>
        <v>()</v>
      </c>
      <c r="X65" s="49" t="e">
        <f t="shared" si="9"/>
        <v>#N/A</v>
      </c>
      <c r="Y65" s="48" t="e">
        <f t="shared" si="10"/>
        <v>#VALUE!</v>
      </c>
      <c r="Z65" s="48" t="str">
        <f t="shared" si="11"/>
        <v/>
      </c>
      <c r="AA65" s="48" t="str">
        <f t="shared" si="12"/>
        <v xml:space="preserve"> / </v>
      </c>
      <c r="AB65" s="48">
        <f t="shared" si="13"/>
        <v>0</v>
      </c>
      <c r="AC65" s="48">
        <f t="shared" si="14"/>
        <v>0</v>
      </c>
    </row>
    <row r="66" spans="1:29" x14ac:dyDescent="0.3">
      <c r="A66" s="47">
        <v>61</v>
      </c>
      <c r="B66" s="57"/>
      <c r="C66" s="56"/>
      <c r="D66" s="56"/>
      <c r="E66" s="56"/>
      <c r="F66" s="58"/>
      <c r="G66" s="58"/>
      <c r="H66" s="58"/>
      <c r="I66" s="58"/>
      <c r="J66" s="56"/>
      <c r="K66" s="58"/>
      <c r="L66" s="59"/>
      <c r="M66" s="71" t="str">
        <f t="shared" si="4"/>
        <v/>
      </c>
      <c r="N66" s="56"/>
      <c r="P66" s="45" t="e">
        <f t="shared" si="15"/>
        <v>#N/A</v>
      </c>
      <c r="Q66" s="45" t="e">
        <f t="shared" si="5"/>
        <v>#N/A</v>
      </c>
      <c r="R66" s="45">
        <f t="shared" si="6"/>
        <v>0</v>
      </c>
      <c r="S66" s="45">
        <f t="shared" si="16"/>
        <v>-0.2</v>
      </c>
      <c r="T66" s="49" t="e">
        <f t="shared" si="17"/>
        <v>#N/A</v>
      </c>
      <c r="U66" s="49">
        <f t="shared" si="7"/>
        <v>1</v>
      </c>
      <c r="V66" s="49" t="e">
        <f t="shared" si="3"/>
        <v>#N/A</v>
      </c>
      <c r="W66" s="48" t="str">
        <f t="shared" si="8"/>
        <v>()</v>
      </c>
      <c r="X66" s="49" t="e">
        <f t="shared" si="9"/>
        <v>#N/A</v>
      </c>
      <c r="Y66" s="48" t="e">
        <f t="shared" si="10"/>
        <v>#VALUE!</v>
      </c>
      <c r="Z66" s="48" t="str">
        <f t="shared" si="11"/>
        <v/>
      </c>
      <c r="AA66" s="48" t="str">
        <f t="shared" si="12"/>
        <v xml:space="preserve"> / </v>
      </c>
      <c r="AB66" s="48">
        <f t="shared" si="13"/>
        <v>0</v>
      </c>
      <c r="AC66" s="48">
        <f t="shared" si="14"/>
        <v>0</v>
      </c>
    </row>
    <row r="67" spans="1:29" x14ac:dyDescent="0.3">
      <c r="A67" s="47">
        <v>62</v>
      </c>
      <c r="B67" s="57"/>
      <c r="C67" s="56"/>
      <c r="D67" s="56"/>
      <c r="E67" s="56"/>
      <c r="F67" s="58"/>
      <c r="G67" s="58"/>
      <c r="H67" s="58"/>
      <c r="I67" s="58"/>
      <c r="J67" s="56"/>
      <c r="K67" s="58"/>
      <c r="L67" s="59"/>
      <c r="M67" s="71" t="str">
        <f t="shared" si="4"/>
        <v/>
      </c>
      <c r="N67" s="56"/>
      <c r="P67" s="45" t="e">
        <f t="shared" si="15"/>
        <v>#N/A</v>
      </c>
      <c r="Q67" s="45" t="e">
        <f t="shared" si="5"/>
        <v>#N/A</v>
      </c>
      <c r="R67" s="45">
        <f t="shared" si="6"/>
        <v>0</v>
      </c>
      <c r="S67" s="45">
        <f t="shared" si="16"/>
        <v>-0.2</v>
      </c>
      <c r="T67" s="49" t="e">
        <f t="shared" si="17"/>
        <v>#N/A</v>
      </c>
      <c r="U67" s="49">
        <f t="shared" si="7"/>
        <v>1</v>
      </c>
      <c r="V67" s="49" t="e">
        <f t="shared" si="3"/>
        <v>#N/A</v>
      </c>
      <c r="W67" s="48" t="str">
        <f t="shared" si="8"/>
        <v>()</v>
      </c>
      <c r="X67" s="49" t="e">
        <f t="shared" si="9"/>
        <v>#N/A</v>
      </c>
      <c r="Y67" s="48" t="e">
        <f t="shared" si="10"/>
        <v>#VALUE!</v>
      </c>
      <c r="Z67" s="48" t="str">
        <f t="shared" si="11"/>
        <v/>
      </c>
      <c r="AA67" s="48" t="str">
        <f t="shared" si="12"/>
        <v xml:space="preserve"> / </v>
      </c>
      <c r="AB67" s="48">
        <f t="shared" si="13"/>
        <v>0</v>
      </c>
      <c r="AC67" s="48">
        <f t="shared" si="14"/>
        <v>0</v>
      </c>
    </row>
    <row r="68" spans="1:29" x14ac:dyDescent="0.3">
      <c r="A68" s="47">
        <v>63</v>
      </c>
      <c r="B68" s="57"/>
      <c r="C68" s="56"/>
      <c r="D68" s="56"/>
      <c r="E68" s="56"/>
      <c r="F68" s="58"/>
      <c r="G68" s="58"/>
      <c r="H68" s="58"/>
      <c r="I68" s="58"/>
      <c r="J68" s="56"/>
      <c r="K68" s="58"/>
      <c r="L68" s="59"/>
      <c r="M68" s="71" t="str">
        <f t="shared" si="4"/>
        <v/>
      </c>
      <c r="N68" s="56"/>
      <c r="P68" s="45" t="e">
        <f t="shared" si="15"/>
        <v>#N/A</v>
      </c>
      <c r="Q68" s="45" t="e">
        <f t="shared" si="5"/>
        <v>#N/A</v>
      </c>
      <c r="R68" s="45">
        <f t="shared" si="6"/>
        <v>0</v>
      </c>
      <c r="S68" s="45">
        <f t="shared" si="16"/>
        <v>-0.2</v>
      </c>
      <c r="T68" s="49" t="e">
        <f t="shared" si="17"/>
        <v>#N/A</v>
      </c>
      <c r="U68" s="49">
        <f t="shared" si="7"/>
        <v>1</v>
      </c>
      <c r="V68" s="49" t="e">
        <f t="shared" si="3"/>
        <v>#N/A</v>
      </c>
      <c r="W68" s="48" t="str">
        <f t="shared" si="8"/>
        <v>()</v>
      </c>
      <c r="X68" s="49" t="e">
        <f t="shared" si="9"/>
        <v>#N/A</v>
      </c>
      <c r="Y68" s="48" t="e">
        <f t="shared" si="10"/>
        <v>#VALUE!</v>
      </c>
      <c r="Z68" s="48" t="str">
        <f t="shared" si="11"/>
        <v/>
      </c>
      <c r="AA68" s="48" t="str">
        <f t="shared" si="12"/>
        <v xml:space="preserve"> / </v>
      </c>
      <c r="AB68" s="48">
        <f t="shared" si="13"/>
        <v>0</v>
      </c>
      <c r="AC68" s="48">
        <f t="shared" si="14"/>
        <v>0</v>
      </c>
    </row>
    <row r="69" spans="1:29" x14ac:dyDescent="0.3">
      <c r="A69" s="47">
        <v>64</v>
      </c>
      <c r="B69" s="57"/>
      <c r="C69" s="56"/>
      <c r="D69" s="56"/>
      <c r="E69" s="56"/>
      <c r="F69" s="58"/>
      <c r="G69" s="58"/>
      <c r="H69" s="58"/>
      <c r="I69" s="58"/>
      <c r="J69" s="56"/>
      <c r="K69" s="58"/>
      <c r="L69" s="59"/>
      <c r="M69" s="71" t="str">
        <f t="shared" si="4"/>
        <v/>
      </c>
      <c r="N69" s="56"/>
      <c r="P69" s="45" t="e">
        <f t="shared" si="15"/>
        <v>#N/A</v>
      </c>
      <c r="Q69" s="45" t="e">
        <f t="shared" si="5"/>
        <v>#N/A</v>
      </c>
      <c r="R69" s="45">
        <f t="shared" si="6"/>
        <v>0</v>
      </c>
      <c r="S69" s="45">
        <f t="shared" si="16"/>
        <v>-0.2</v>
      </c>
      <c r="T69" s="49" t="e">
        <f t="shared" si="17"/>
        <v>#N/A</v>
      </c>
      <c r="U69" s="49">
        <f t="shared" si="7"/>
        <v>1</v>
      </c>
      <c r="V69" s="49" t="e">
        <f t="shared" si="3"/>
        <v>#N/A</v>
      </c>
      <c r="W69" s="48" t="str">
        <f t="shared" si="8"/>
        <v>()</v>
      </c>
      <c r="X69" s="49" t="e">
        <f t="shared" si="9"/>
        <v>#N/A</v>
      </c>
      <c r="Y69" s="48" t="e">
        <f t="shared" si="10"/>
        <v>#VALUE!</v>
      </c>
      <c r="Z69" s="48" t="str">
        <f t="shared" si="11"/>
        <v/>
      </c>
      <c r="AA69" s="48" t="str">
        <f t="shared" si="12"/>
        <v xml:space="preserve"> / </v>
      </c>
      <c r="AB69" s="48">
        <f t="shared" si="13"/>
        <v>0</v>
      </c>
      <c r="AC69" s="48">
        <f t="shared" si="14"/>
        <v>0</v>
      </c>
    </row>
    <row r="70" spans="1:29" x14ac:dyDescent="0.3">
      <c r="A70" s="47">
        <v>65</v>
      </c>
      <c r="B70" s="57"/>
      <c r="C70" s="56"/>
      <c r="D70" s="56"/>
      <c r="E70" s="56"/>
      <c r="F70" s="58"/>
      <c r="G70" s="58"/>
      <c r="H70" s="58"/>
      <c r="I70" s="58"/>
      <c r="J70" s="56"/>
      <c r="K70" s="58"/>
      <c r="L70" s="59"/>
      <c r="M70" s="71" t="str">
        <f t="shared" si="4"/>
        <v/>
      </c>
      <c r="N70" s="56"/>
      <c r="P70" s="45" t="e">
        <f t="shared" ref="P70:P100" si="18">VLOOKUP(J70,학술지,2,FALSE)</f>
        <v>#N/A</v>
      </c>
      <c r="Q70" s="45" t="e">
        <f t="shared" si="5"/>
        <v>#N/A</v>
      </c>
      <c r="R70" s="45">
        <f t="shared" si="6"/>
        <v>0</v>
      </c>
      <c r="S70" s="45">
        <f t="shared" ref="S70:S100" si="19">IFERROR(VLOOKUP(R70&amp;I70,인정환산,1+Q70,FALSE),0.4/(H70-2))</f>
        <v>-0.2</v>
      </c>
      <c r="T70" s="49" t="e">
        <f t="shared" ref="T70:T100" si="20">VLOOKUP(K70,연구실적의인정환산,P70+1,FALSE)</f>
        <v>#N/A</v>
      </c>
      <c r="U70" s="49">
        <f t="shared" si="7"/>
        <v>1</v>
      </c>
      <c r="V70" s="49" t="e">
        <f t="shared" ref="V70:V100" si="21">VLOOKUP(P70,논문등급p,2,FALSE)</f>
        <v>#N/A</v>
      </c>
      <c r="W70" s="48" t="str">
        <f t="shared" si="8"/>
        <v>()</v>
      </c>
      <c r="X70" s="49" t="e">
        <f t="shared" si="9"/>
        <v>#N/A</v>
      </c>
      <c r="Y70" s="48" t="e">
        <f t="shared" si="10"/>
        <v>#VALUE!</v>
      </c>
      <c r="Z70" s="48" t="str">
        <f t="shared" si="11"/>
        <v/>
      </c>
      <c r="AA70" s="48" t="str">
        <f t="shared" si="12"/>
        <v xml:space="preserve"> / </v>
      </c>
      <c r="AB70" s="48">
        <f t="shared" si="13"/>
        <v>0</v>
      </c>
      <c r="AC70" s="48">
        <f t="shared" si="14"/>
        <v>0</v>
      </c>
    </row>
    <row r="71" spans="1:29" x14ac:dyDescent="0.3">
      <c r="A71" s="47">
        <v>66</v>
      </c>
      <c r="B71" s="57"/>
      <c r="C71" s="56"/>
      <c r="D71" s="56"/>
      <c r="E71" s="56"/>
      <c r="F71" s="58"/>
      <c r="G71" s="58"/>
      <c r="H71" s="58"/>
      <c r="I71" s="58"/>
      <c r="J71" s="56"/>
      <c r="K71" s="58"/>
      <c r="L71" s="59"/>
      <c r="M71" s="71" t="str">
        <f t="shared" ref="M71:M100" si="22">Z71</f>
        <v/>
      </c>
      <c r="N71" s="56"/>
      <c r="P71" s="45" t="e">
        <f t="shared" si="18"/>
        <v>#N/A</v>
      </c>
      <c r="Q71" s="45" t="e">
        <f t="shared" ref="Q71:Q100" si="23">IF(P71&gt;1,2,1)</f>
        <v>#N/A</v>
      </c>
      <c r="R71" s="45">
        <f t="shared" ref="R71:R100" si="24">IF(H71&gt;3,4,H71)</f>
        <v>0</v>
      </c>
      <c r="S71" s="45">
        <f t="shared" si="19"/>
        <v>-0.2</v>
      </c>
      <c r="T71" s="49" t="e">
        <f t="shared" si="20"/>
        <v>#N/A</v>
      </c>
      <c r="U71" s="49">
        <f t="shared" ref="U71:U100" si="25">IF(L71="",1,IF(AND(OR(L71="단신",L71="논평",L71="독자편지"),P71=1),0.5,0))</f>
        <v>1</v>
      </c>
      <c r="V71" s="49" t="e">
        <f t="shared" si="21"/>
        <v>#N/A</v>
      </c>
      <c r="W71" s="48" t="str">
        <f t="shared" ref="W71:W100" si="26">D71&amp;"("&amp;F71&amp;")"</f>
        <v>()</v>
      </c>
      <c r="X71" s="49" t="e">
        <f t="shared" ref="X71:X100" si="27">V71&amp;"("&amp;P71&amp;"등급)"</f>
        <v>#N/A</v>
      </c>
      <c r="Y71" s="48" t="e">
        <f t="shared" ref="Y71:Y100" si="28">Z71/V71</f>
        <v>#VALUE!</v>
      </c>
      <c r="Z71" s="48" t="str">
        <f t="shared" ref="Z71:Z100" si="29">IFERROR(IF(OR(B71="",LEFT(AC71,1)="*"),"",IF(S71&gt;0,MIN(PRODUCT(S71,T71,V71),PRODUCT(S71,U71,V71)),"")),"")</f>
        <v/>
      </c>
      <c r="AA71" s="48" t="str">
        <f t="shared" ref="AA71:AA100" si="30">I71&amp;" / "&amp;H71</f>
        <v xml:space="preserve"> / </v>
      </c>
      <c r="AB71" s="48">
        <f t="shared" ref="AB71:AB100" si="31">K71</f>
        <v>0</v>
      </c>
      <c r="AC71" s="48">
        <f t="shared" ref="AC71:AC100" si="32">N71</f>
        <v>0</v>
      </c>
    </row>
    <row r="72" spans="1:29" x14ac:dyDescent="0.3">
      <c r="A72" s="47">
        <v>67</v>
      </c>
      <c r="B72" s="57"/>
      <c r="C72" s="56"/>
      <c r="D72" s="56"/>
      <c r="E72" s="56"/>
      <c r="F72" s="58"/>
      <c r="G72" s="58"/>
      <c r="H72" s="58"/>
      <c r="I72" s="58"/>
      <c r="J72" s="56"/>
      <c r="K72" s="58"/>
      <c r="L72" s="59"/>
      <c r="M72" s="71" t="str">
        <f t="shared" si="22"/>
        <v/>
      </c>
      <c r="N72" s="56"/>
      <c r="P72" s="45" t="e">
        <f t="shared" si="18"/>
        <v>#N/A</v>
      </c>
      <c r="Q72" s="45" t="e">
        <f t="shared" si="23"/>
        <v>#N/A</v>
      </c>
      <c r="R72" s="45">
        <f t="shared" si="24"/>
        <v>0</v>
      </c>
      <c r="S72" s="45">
        <f t="shared" si="19"/>
        <v>-0.2</v>
      </c>
      <c r="T72" s="49" t="e">
        <f t="shared" si="20"/>
        <v>#N/A</v>
      </c>
      <c r="U72" s="49">
        <f t="shared" si="25"/>
        <v>1</v>
      </c>
      <c r="V72" s="49" t="e">
        <f t="shared" si="21"/>
        <v>#N/A</v>
      </c>
      <c r="W72" s="48" t="str">
        <f t="shared" si="26"/>
        <v>()</v>
      </c>
      <c r="X72" s="49" t="e">
        <f t="shared" si="27"/>
        <v>#N/A</v>
      </c>
      <c r="Y72" s="48" t="e">
        <f t="shared" si="28"/>
        <v>#VALUE!</v>
      </c>
      <c r="Z72" s="48" t="str">
        <f t="shared" si="29"/>
        <v/>
      </c>
      <c r="AA72" s="48" t="str">
        <f t="shared" si="30"/>
        <v xml:space="preserve"> / </v>
      </c>
      <c r="AB72" s="48">
        <f t="shared" si="31"/>
        <v>0</v>
      </c>
      <c r="AC72" s="48">
        <f t="shared" si="32"/>
        <v>0</v>
      </c>
    </row>
    <row r="73" spans="1:29" x14ac:dyDescent="0.3">
      <c r="A73" s="47">
        <v>68</v>
      </c>
      <c r="B73" s="57"/>
      <c r="C73" s="56"/>
      <c r="D73" s="56"/>
      <c r="E73" s="56"/>
      <c r="F73" s="58"/>
      <c r="G73" s="58"/>
      <c r="H73" s="58"/>
      <c r="I73" s="58"/>
      <c r="J73" s="56"/>
      <c r="K73" s="58"/>
      <c r="L73" s="59"/>
      <c r="M73" s="71" t="str">
        <f t="shared" si="22"/>
        <v/>
      </c>
      <c r="N73" s="56"/>
      <c r="P73" s="45" t="e">
        <f t="shared" si="18"/>
        <v>#N/A</v>
      </c>
      <c r="Q73" s="45" t="e">
        <f t="shared" si="23"/>
        <v>#N/A</v>
      </c>
      <c r="R73" s="45">
        <f t="shared" si="24"/>
        <v>0</v>
      </c>
      <c r="S73" s="45">
        <f t="shared" si="19"/>
        <v>-0.2</v>
      </c>
      <c r="T73" s="49" t="e">
        <f t="shared" si="20"/>
        <v>#N/A</v>
      </c>
      <c r="U73" s="49">
        <f t="shared" si="25"/>
        <v>1</v>
      </c>
      <c r="V73" s="49" t="e">
        <f t="shared" si="21"/>
        <v>#N/A</v>
      </c>
      <c r="W73" s="48" t="str">
        <f t="shared" si="26"/>
        <v>()</v>
      </c>
      <c r="X73" s="49" t="e">
        <f t="shared" si="27"/>
        <v>#N/A</v>
      </c>
      <c r="Y73" s="48" t="e">
        <f t="shared" si="28"/>
        <v>#VALUE!</v>
      </c>
      <c r="Z73" s="48" t="str">
        <f t="shared" si="29"/>
        <v/>
      </c>
      <c r="AA73" s="48" t="str">
        <f t="shared" si="30"/>
        <v xml:space="preserve"> / </v>
      </c>
      <c r="AB73" s="48">
        <f t="shared" si="31"/>
        <v>0</v>
      </c>
      <c r="AC73" s="48">
        <f t="shared" si="32"/>
        <v>0</v>
      </c>
    </row>
    <row r="74" spans="1:29" x14ac:dyDescent="0.3">
      <c r="A74" s="47">
        <v>69</v>
      </c>
      <c r="B74" s="57"/>
      <c r="C74" s="56"/>
      <c r="D74" s="56"/>
      <c r="E74" s="56"/>
      <c r="F74" s="58"/>
      <c r="G74" s="58"/>
      <c r="H74" s="58"/>
      <c r="I74" s="58"/>
      <c r="J74" s="56"/>
      <c r="K74" s="58"/>
      <c r="L74" s="59"/>
      <c r="M74" s="71" t="str">
        <f t="shared" si="22"/>
        <v/>
      </c>
      <c r="N74" s="56"/>
      <c r="P74" s="45" t="e">
        <f t="shared" si="18"/>
        <v>#N/A</v>
      </c>
      <c r="Q74" s="45" t="e">
        <f t="shared" si="23"/>
        <v>#N/A</v>
      </c>
      <c r="R74" s="45">
        <f t="shared" si="24"/>
        <v>0</v>
      </c>
      <c r="S74" s="45">
        <f t="shared" si="19"/>
        <v>-0.2</v>
      </c>
      <c r="T74" s="49" t="e">
        <f t="shared" si="20"/>
        <v>#N/A</v>
      </c>
      <c r="U74" s="49">
        <f t="shared" si="25"/>
        <v>1</v>
      </c>
      <c r="V74" s="49" t="e">
        <f t="shared" si="21"/>
        <v>#N/A</v>
      </c>
      <c r="W74" s="48" t="str">
        <f t="shared" si="26"/>
        <v>()</v>
      </c>
      <c r="X74" s="49" t="e">
        <f t="shared" si="27"/>
        <v>#N/A</v>
      </c>
      <c r="Y74" s="48" t="e">
        <f t="shared" si="28"/>
        <v>#VALUE!</v>
      </c>
      <c r="Z74" s="48" t="str">
        <f t="shared" si="29"/>
        <v/>
      </c>
      <c r="AA74" s="48" t="str">
        <f t="shared" si="30"/>
        <v xml:space="preserve"> / </v>
      </c>
      <c r="AB74" s="48">
        <f t="shared" si="31"/>
        <v>0</v>
      </c>
      <c r="AC74" s="48">
        <f t="shared" si="32"/>
        <v>0</v>
      </c>
    </row>
    <row r="75" spans="1:29" x14ac:dyDescent="0.3">
      <c r="A75" s="47">
        <v>70</v>
      </c>
      <c r="B75" s="57"/>
      <c r="C75" s="56"/>
      <c r="D75" s="56"/>
      <c r="E75" s="56"/>
      <c r="F75" s="58"/>
      <c r="G75" s="58"/>
      <c r="H75" s="58"/>
      <c r="I75" s="58"/>
      <c r="J75" s="56"/>
      <c r="K75" s="58"/>
      <c r="L75" s="59"/>
      <c r="M75" s="71" t="str">
        <f t="shared" si="22"/>
        <v/>
      </c>
      <c r="N75" s="56"/>
      <c r="P75" s="45" t="e">
        <f t="shared" si="18"/>
        <v>#N/A</v>
      </c>
      <c r="Q75" s="45" t="e">
        <f t="shared" si="23"/>
        <v>#N/A</v>
      </c>
      <c r="R75" s="45">
        <f t="shared" si="24"/>
        <v>0</v>
      </c>
      <c r="S75" s="45">
        <f t="shared" si="19"/>
        <v>-0.2</v>
      </c>
      <c r="T75" s="49" t="e">
        <f t="shared" si="20"/>
        <v>#N/A</v>
      </c>
      <c r="U75" s="49">
        <f t="shared" si="25"/>
        <v>1</v>
      </c>
      <c r="V75" s="49" t="e">
        <f t="shared" si="21"/>
        <v>#N/A</v>
      </c>
      <c r="W75" s="48" t="str">
        <f t="shared" si="26"/>
        <v>()</v>
      </c>
      <c r="X75" s="49" t="e">
        <f t="shared" si="27"/>
        <v>#N/A</v>
      </c>
      <c r="Y75" s="48" t="e">
        <f t="shared" si="28"/>
        <v>#VALUE!</v>
      </c>
      <c r="Z75" s="48" t="str">
        <f t="shared" si="29"/>
        <v/>
      </c>
      <c r="AA75" s="48" t="str">
        <f t="shared" si="30"/>
        <v xml:space="preserve"> / </v>
      </c>
      <c r="AB75" s="48">
        <f t="shared" si="31"/>
        <v>0</v>
      </c>
      <c r="AC75" s="48">
        <f t="shared" si="32"/>
        <v>0</v>
      </c>
    </row>
    <row r="76" spans="1:29" x14ac:dyDescent="0.3">
      <c r="A76" s="47">
        <v>71</v>
      </c>
      <c r="B76" s="57"/>
      <c r="C76" s="56"/>
      <c r="D76" s="56"/>
      <c r="E76" s="56"/>
      <c r="F76" s="58"/>
      <c r="G76" s="58"/>
      <c r="H76" s="58"/>
      <c r="I76" s="58"/>
      <c r="J76" s="56"/>
      <c r="K76" s="58"/>
      <c r="L76" s="59"/>
      <c r="M76" s="71" t="str">
        <f t="shared" si="22"/>
        <v/>
      </c>
      <c r="N76" s="56"/>
      <c r="P76" s="45" t="e">
        <f t="shared" si="18"/>
        <v>#N/A</v>
      </c>
      <c r="Q76" s="45" t="e">
        <f t="shared" si="23"/>
        <v>#N/A</v>
      </c>
      <c r="R76" s="45">
        <f t="shared" si="24"/>
        <v>0</v>
      </c>
      <c r="S76" s="45">
        <f t="shared" si="19"/>
        <v>-0.2</v>
      </c>
      <c r="T76" s="49" t="e">
        <f t="shared" si="20"/>
        <v>#N/A</v>
      </c>
      <c r="U76" s="49">
        <f t="shared" si="25"/>
        <v>1</v>
      </c>
      <c r="V76" s="49" t="e">
        <f t="shared" si="21"/>
        <v>#N/A</v>
      </c>
      <c r="W76" s="48" t="str">
        <f t="shared" si="26"/>
        <v>()</v>
      </c>
      <c r="X76" s="49" t="e">
        <f t="shared" si="27"/>
        <v>#N/A</v>
      </c>
      <c r="Y76" s="48" t="e">
        <f t="shared" si="28"/>
        <v>#VALUE!</v>
      </c>
      <c r="Z76" s="48" t="str">
        <f t="shared" si="29"/>
        <v/>
      </c>
      <c r="AA76" s="48" t="str">
        <f t="shared" si="30"/>
        <v xml:space="preserve"> / </v>
      </c>
      <c r="AB76" s="48">
        <f t="shared" si="31"/>
        <v>0</v>
      </c>
      <c r="AC76" s="48">
        <f t="shared" si="32"/>
        <v>0</v>
      </c>
    </row>
    <row r="77" spans="1:29" x14ac:dyDescent="0.3">
      <c r="A77" s="47">
        <v>72</v>
      </c>
      <c r="B77" s="57"/>
      <c r="C77" s="56"/>
      <c r="D77" s="56"/>
      <c r="E77" s="56"/>
      <c r="F77" s="58"/>
      <c r="G77" s="58"/>
      <c r="H77" s="58"/>
      <c r="I77" s="58"/>
      <c r="J77" s="56"/>
      <c r="K77" s="58"/>
      <c r="L77" s="59"/>
      <c r="M77" s="71" t="str">
        <f t="shared" si="22"/>
        <v/>
      </c>
      <c r="N77" s="56"/>
      <c r="P77" s="45" t="e">
        <f t="shared" si="18"/>
        <v>#N/A</v>
      </c>
      <c r="Q77" s="45" t="e">
        <f t="shared" si="23"/>
        <v>#N/A</v>
      </c>
      <c r="R77" s="45">
        <f t="shared" si="24"/>
        <v>0</v>
      </c>
      <c r="S77" s="45">
        <f t="shared" si="19"/>
        <v>-0.2</v>
      </c>
      <c r="T77" s="49" t="e">
        <f t="shared" si="20"/>
        <v>#N/A</v>
      </c>
      <c r="U77" s="49">
        <f t="shared" si="25"/>
        <v>1</v>
      </c>
      <c r="V77" s="49" t="e">
        <f t="shared" si="21"/>
        <v>#N/A</v>
      </c>
      <c r="W77" s="48" t="str">
        <f t="shared" si="26"/>
        <v>()</v>
      </c>
      <c r="X77" s="49" t="e">
        <f t="shared" si="27"/>
        <v>#N/A</v>
      </c>
      <c r="Y77" s="48" t="e">
        <f t="shared" si="28"/>
        <v>#VALUE!</v>
      </c>
      <c r="Z77" s="48" t="str">
        <f t="shared" si="29"/>
        <v/>
      </c>
      <c r="AA77" s="48" t="str">
        <f t="shared" si="30"/>
        <v xml:space="preserve"> / </v>
      </c>
      <c r="AB77" s="48">
        <f t="shared" si="31"/>
        <v>0</v>
      </c>
      <c r="AC77" s="48">
        <f t="shared" si="32"/>
        <v>0</v>
      </c>
    </row>
    <row r="78" spans="1:29" x14ac:dyDescent="0.3">
      <c r="A78" s="47">
        <v>73</v>
      </c>
      <c r="B78" s="57"/>
      <c r="C78" s="56"/>
      <c r="D78" s="56"/>
      <c r="E78" s="56"/>
      <c r="F78" s="58"/>
      <c r="G78" s="58"/>
      <c r="H78" s="58"/>
      <c r="I78" s="58"/>
      <c r="J78" s="56"/>
      <c r="K78" s="58"/>
      <c r="L78" s="59"/>
      <c r="M78" s="71" t="str">
        <f t="shared" si="22"/>
        <v/>
      </c>
      <c r="N78" s="56"/>
      <c r="P78" s="45" t="e">
        <f t="shared" si="18"/>
        <v>#N/A</v>
      </c>
      <c r="Q78" s="45" t="e">
        <f t="shared" si="23"/>
        <v>#N/A</v>
      </c>
      <c r="R78" s="45">
        <f t="shared" si="24"/>
        <v>0</v>
      </c>
      <c r="S78" s="45">
        <f t="shared" si="19"/>
        <v>-0.2</v>
      </c>
      <c r="T78" s="49" t="e">
        <f t="shared" si="20"/>
        <v>#N/A</v>
      </c>
      <c r="U78" s="49">
        <f t="shared" si="25"/>
        <v>1</v>
      </c>
      <c r="V78" s="49" t="e">
        <f t="shared" si="21"/>
        <v>#N/A</v>
      </c>
      <c r="W78" s="48" t="str">
        <f t="shared" si="26"/>
        <v>()</v>
      </c>
      <c r="X78" s="49" t="e">
        <f t="shared" si="27"/>
        <v>#N/A</v>
      </c>
      <c r="Y78" s="48" t="e">
        <f t="shared" si="28"/>
        <v>#VALUE!</v>
      </c>
      <c r="Z78" s="48" t="str">
        <f t="shared" si="29"/>
        <v/>
      </c>
      <c r="AA78" s="48" t="str">
        <f t="shared" si="30"/>
        <v xml:space="preserve"> / </v>
      </c>
      <c r="AB78" s="48">
        <f t="shared" si="31"/>
        <v>0</v>
      </c>
      <c r="AC78" s="48">
        <f t="shared" si="32"/>
        <v>0</v>
      </c>
    </row>
    <row r="79" spans="1:29" x14ac:dyDescent="0.3">
      <c r="A79" s="47">
        <v>74</v>
      </c>
      <c r="B79" s="57"/>
      <c r="C79" s="56"/>
      <c r="D79" s="56"/>
      <c r="E79" s="56"/>
      <c r="F79" s="58"/>
      <c r="G79" s="58"/>
      <c r="H79" s="58"/>
      <c r="I79" s="58"/>
      <c r="J79" s="56"/>
      <c r="K79" s="58"/>
      <c r="L79" s="59"/>
      <c r="M79" s="71" t="str">
        <f t="shared" si="22"/>
        <v/>
      </c>
      <c r="N79" s="56"/>
      <c r="P79" s="45" t="e">
        <f t="shared" si="18"/>
        <v>#N/A</v>
      </c>
      <c r="Q79" s="45" t="e">
        <f t="shared" si="23"/>
        <v>#N/A</v>
      </c>
      <c r="R79" s="45">
        <f t="shared" si="24"/>
        <v>0</v>
      </c>
      <c r="S79" s="45">
        <f t="shared" si="19"/>
        <v>-0.2</v>
      </c>
      <c r="T79" s="49" t="e">
        <f t="shared" si="20"/>
        <v>#N/A</v>
      </c>
      <c r="U79" s="49">
        <f t="shared" si="25"/>
        <v>1</v>
      </c>
      <c r="V79" s="49" t="e">
        <f t="shared" si="21"/>
        <v>#N/A</v>
      </c>
      <c r="W79" s="48" t="str">
        <f t="shared" si="26"/>
        <v>()</v>
      </c>
      <c r="X79" s="49" t="e">
        <f t="shared" si="27"/>
        <v>#N/A</v>
      </c>
      <c r="Y79" s="48" t="e">
        <f t="shared" si="28"/>
        <v>#VALUE!</v>
      </c>
      <c r="Z79" s="48" t="str">
        <f t="shared" si="29"/>
        <v/>
      </c>
      <c r="AA79" s="48" t="str">
        <f t="shared" si="30"/>
        <v xml:space="preserve"> / </v>
      </c>
      <c r="AB79" s="48">
        <f t="shared" si="31"/>
        <v>0</v>
      </c>
      <c r="AC79" s="48">
        <f t="shared" si="32"/>
        <v>0</v>
      </c>
    </row>
    <row r="80" spans="1:29" x14ac:dyDescent="0.3">
      <c r="A80" s="47">
        <v>75</v>
      </c>
      <c r="B80" s="57"/>
      <c r="C80" s="56"/>
      <c r="D80" s="56"/>
      <c r="E80" s="56"/>
      <c r="F80" s="58"/>
      <c r="G80" s="58"/>
      <c r="H80" s="58"/>
      <c r="I80" s="58"/>
      <c r="J80" s="56"/>
      <c r="K80" s="58"/>
      <c r="L80" s="59"/>
      <c r="M80" s="71" t="str">
        <f t="shared" si="22"/>
        <v/>
      </c>
      <c r="N80" s="56"/>
      <c r="P80" s="45" t="e">
        <f t="shared" si="18"/>
        <v>#N/A</v>
      </c>
      <c r="Q80" s="45" t="e">
        <f t="shared" si="23"/>
        <v>#N/A</v>
      </c>
      <c r="R80" s="45">
        <f t="shared" si="24"/>
        <v>0</v>
      </c>
      <c r="S80" s="45">
        <f t="shared" si="19"/>
        <v>-0.2</v>
      </c>
      <c r="T80" s="49" t="e">
        <f t="shared" si="20"/>
        <v>#N/A</v>
      </c>
      <c r="U80" s="49">
        <f t="shared" si="25"/>
        <v>1</v>
      </c>
      <c r="V80" s="49" t="e">
        <f t="shared" si="21"/>
        <v>#N/A</v>
      </c>
      <c r="W80" s="48" t="str">
        <f t="shared" si="26"/>
        <v>()</v>
      </c>
      <c r="X80" s="49" t="e">
        <f t="shared" si="27"/>
        <v>#N/A</v>
      </c>
      <c r="Y80" s="48" t="e">
        <f t="shared" si="28"/>
        <v>#VALUE!</v>
      </c>
      <c r="Z80" s="48" t="str">
        <f t="shared" si="29"/>
        <v/>
      </c>
      <c r="AA80" s="48" t="str">
        <f t="shared" si="30"/>
        <v xml:space="preserve"> / </v>
      </c>
      <c r="AB80" s="48">
        <f t="shared" si="31"/>
        <v>0</v>
      </c>
      <c r="AC80" s="48">
        <f t="shared" si="32"/>
        <v>0</v>
      </c>
    </row>
    <row r="81" spans="1:29" x14ac:dyDescent="0.3">
      <c r="A81" s="47">
        <v>76</v>
      </c>
      <c r="B81" s="57"/>
      <c r="C81" s="56"/>
      <c r="D81" s="56"/>
      <c r="E81" s="56"/>
      <c r="F81" s="58"/>
      <c r="G81" s="58"/>
      <c r="H81" s="58"/>
      <c r="I81" s="58"/>
      <c r="J81" s="56"/>
      <c r="K81" s="58"/>
      <c r="L81" s="59"/>
      <c r="M81" s="71" t="str">
        <f t="shared" si="22"/>
        <v/>
      </c>
      <c r="N81" s="56"/>
      <c r="P81" s="45" t="e">
        <f t="shared" si="18"/>
        <v>#N/A</v>
      </c>
      <c r="Q81" s="45" t="e">
        <f t="shared" si="23"/>
        <v>#N/A</v>
      </c>
      <c r="R81" s="45">
        <f t="shared" si="24"/>
        <v>0</v>
      </c>
      <c r="S81" s="45">
        <f t="shared" si="19"/>
        <v>-0.2</v>
      </c>
      <c r="T81" s="49" t="e">
        <f t="shared" si="20"/>
        <v>#N/A</v>
      </c>
      <c r="U81" s="49">
        <f t="shared" si="25"/>
        <v>1</v>
      </c>
      <c r="V81" s="49" t="e">
        <f t="shared" si="21"/>
        <v>#N/A</v>
      </c>
      <c r="W81" s="48" t="str">
        <f t="shared" si="26"/>
        <v>()</v>
      </c>
      <c r="X81" s="49" t="e">
        <f t="shared" si="27"/>
        <v>#N/A</v>
      </c>
      <c r="Y81" s="48" t="e">
        <f t="shared" si="28"/>
        <v>#VALUE!</v>
      </c>
      <c r="Z81" s="48" t="str">
        <f t="shared" si="29"/>
        <v/>
      </c>
      <c r="AA81" s="48" t="str">
        <f t="shared" si="30"/>
        <v xml:space="preserve"> / </v>
      </c>
      <c r="AB81" s="48">
        <f t="shared" si="31"/>
        <v>0</v>
      </c>
      <c r="AC81" s="48">
        <f t="shared" si="32"/>
        <v>0</v>
      </c>
    </row>
    <row r="82" spans="1:29" x14ac:dyDescent="0.3">
      <c r="A82" s="47">
        <v>77</v>
      </c>
      <c r="B82" s="57"/>
      <c r="C82" s="56"/>
      <c r="D82" s="56"/>
      <c r="E82" s="56"/>
      <c r="F82" s="58"/>
      <c r="G82" s="58"/>
      <c r="H82" s="58"/>
      <c r="I82" s="58"/>
      <c r="J82" s="56"/>
      <c r="K82" s="58"/>
      <c r="L82" s="59"/>
      <c r="M82" s="71" t="str">
        <f t="shared" si="22"/>
        <v/>
      </c>
      <c r="N82" s="56"/>
      <c r="P82" s="45" t="e">
        <f t="shared" si="18"/>
        <v>#N/A</v>
      </c>
      <c r="Q82" s="45" t="e">
        <f t="shared" si="23"/>
        <v>#N/A</v>
      </c>
      <c r="R82" s="45">
        <f t="shared" si="24"/>
        <v>0</v>
      </c>
      <c r="S82" s="45">
        <f t="shared" si="19"/>
        <v>-0.2</v>
      </c>
      <c r="T82" s="49" t="e">
        <f t="shared" si="20"/>
        <v>#N/A</v>
      </c>
      <c r="U82" s="49">
        <f t="shared" si="25"/>
        <v>1</v>
      </c>
      <c r="V82" s="49" t="e">
        <f t="shared" si="21"/>
        <v>#N/A</v>
      </c>
      <c r="W82" s="48" t="str">
        <f t="shared" si="26"/>
        <v>()</v>
      </c>
      <c r="X82" s="49" t="e">
        <f t="shared" si="27"/>
        <v>#N/A</v>
      </c>
      <c r="Y82" s="48" t="e">
        <f t="shared" si="28"/>
        <v>#VALUE!</v>
      </c>
      <c r="Z82" s="48" t="str">
        <f t="shared" si="29"/>
        <v/>
      </c>
      <c r="AA82" s="48" t="str">
        <f t="shared" si="30"/>
        <v xml:space="preserve"> / </v>
      </c>
      <c r="AB82" s="48">
        <f t="shared" si="31"/>
        <v>0</v>
      </c>
      <c r="AC82" s="48">
        <f t="shared" si="32"/>
        <v>0</v>
      </c>
    </row>
    <row r="83" spans="1:29" x14ac:dyDescent="0.3">
      <c r="A83" s="47">
        <v>78</v>
      </c>
      <c r="B83" s="57"/>
      <c r="C83" s="56"/>
      <c r="D83" s="56"/>
      <c r="E83" s="56"/>
      <c r="F83" s="58"/>
      <c r="G83" s="58"/>
      <c r="H83" s="58"/>
      <c r="I83" s="58"/>
      <c r="J83" s="56"/>
      <c r="K83" s="58"/>
      <c r="L83" s="59"/>
      <c r="M83" s="71" t="str">
        <f t="shared" si="22"/>
        <v/>
      </c>
      <c r="N83" s="56"/>
      <c r="P83" s="45" t="e">
        <f t="shared" si="18"/>
        <v>#N/A</v>
      </c>
      <c r="Q83" s="45" t="e">
        <f t="shared" si="23"/>
        <v>#N/A</v>
      </c>
      <c r="R83" s="45">
        <f t="shared" si="24"/>
        <v>0</v>
      </c>
      <c r="S83" s="45">
        <f t="shared" si="19"/>
        <v>-0.2</v>
      </c>
      <c r="T83" s="49" t="e">
        <f t="shared" si="20"/>
        <v>#N/A</v>
      </c>
      <c r="U83" s="49">
        <f t="shared" si="25"/>
        <v>1</v>
      </c>
      <c r="V83" s="49" t="e">
        <f t="shared" si="21"/>
        <v>#N/A</v>
      </c>
      <c r="W83" s="48" t="str">
        <f t="shared" si="26"/>
        <v>()</v>
      </c>
      <c r="X83" s="49" t="e">
        <f t="shared" si="27"/>
        <v>#N/A</v>
      </c>
      <c r="Y83" s="48" t="e">
        <f t="shared" si="28"/>
        <v>#VALUE!</v>
      </c>
      <c r="Z83" s="48" t="str">
        <f t="shared" si="29"/>
        <v/>
      </c>
      <c r="AA83" s="48" t="str">
        <f t="shared" si="30"/>
        <v xml:space="preserve"> / </v>
      </c>
      <c r="AB83" s="48">
        <f t="shared" si="31"/>
        <v>0</v>
      </c>
      <c r="AC83" s="48">
        <f t="shared" si="32"/>
        <v>0</v>
      </c>
    </row>
    <row r="84" spans="1:29" x14ac:dyDescent="0.3">
      <c r="A84" s="47">
        <v>79</v>
      </c>
      <c r="B84" s="57"/>
      <c r="C84" s="56"/>
      <c r="D84" s="56"/>
      <c r="E84" s="56"/>
      <c r="F84" s="58"/>
      <c r="G84" s="58"/>
      <c r="H84" s="58"/>
      <c r="I84" s="58"/>
      <c r="J84" s="56"/>
      <c r="K84" s="58"/>
      <c r="L84" s="59"/>
      <c r="M84" s="71" t="str">
        <f t="shared" si="22"/>
        <v/>
      </c>
      <c r="N84" s="56"/>
      <c r="P84" s="45" t="e">
        <f t="shared" si="18"/>
        <v>#N/A</v>
      </c>
      <c r="Q84" s="45" t="e">
        <f t="shared" si="23"/>
        <v>#N/A</v>
      </c>
      <c r="R84" s="45">
        <f t="shared" si="24"/>
        <v>0</v>
      </c>
      <c r="S84" s="45">
        <f t="shared" si="19"/>
        <v>-0.2</v>
      </c>
      <c r="T84" s="49" t="e">
        <f t="shared" si="20"/>
        <v>#N/A</v>
      </c>
      <c r="U84" s="49">
        <f t="shared" si="25"/>
        <v>1</v>
      </c>
      <c r="V84" s="49" t="e">
        <f t="shared" si="21"/>
        <v>#N/A</v>
      </c>
      <c r="W84" s="48" t="str">
        <f t="shared" si="26"/>
        <v>()</v>
      </c>
      <c r="X84" s="49" t="e">
        <f t="shared" si="27"/>
        <v>#N/A</v>
      </c>
      <c r="Y84" s="48" t="e">
        <f t="shared" si="28"/>
        <v>#VALUE!</v>
      </c>
      <c r="Z84" s="48" t="str">
        <f t="shared" si="29"/>
        <v/>
      </c>
      <c r="AA84" s="48" t="str">
        <f t="shared" si="30"/>
        <v xml:space="preserve"> / </v>
      </c>
      <c r="AB84" s="48">
        <f t="shared" si="31"/>
        <v>0</v>
      </c>
      <c r="AC84" s="48">
        <f t="shared" si="32"/>
        <v>0</v>
      </c>
    </row>
    <row r="85" spans="1:29" x14ac:dyDescent="0.3">
      <c r="A85" s="47">
        <v>80</v>
      </c>
      <c r="B85" s="57"/>
      <c r="C85" s="56"/>
      <c r="D85" s="56"/>
      <c r="E85" s="56"/>
      <c r="F85" s="58"/>
      <c r="G85" s="58"/>
      <c r="H85" s="58"/>
      <c r="I85" s="58"/>
      <c r="J85" s="56"/>
      <c r="K85" s="58"/>
      <c r="L85" s="59"/>
      <c r="M85" s="71" t="str">
        <f t="shared" si="22"/>
        <v/>
      </c>
      <c r="N85" s="56"/>
      <c r="P85" s="45" t="e">
        <f t="shared" si="18"/>
        <v>#N/A</v>
      </c>
      <c r="Q85" s="45" t="e">
        <f t="shared" si="23"/>
        <v>#N/A</v>
      </c>
      <c r="R85" s="45">
        <f t="shared" si="24"/>
        <v>0</v>
      </c>
      <c r="S85" s="45">
        <f t="shared" si="19"/>
        <v>-0.2</v>
      </c>
      <c r="T85" s="49" t="e">
        <f t="shared" si="20"/>
        <v>#N/A</v>
      </c>
      <c r="U85" s="49">
        <f t="shared" si="25"/>
        <v>1</v>
      </c>
      <c r="V85" s="49" t="e">
        <f t="shared" si="21"/>
        <v>#N/A</v>
      </c>
      <c r="W85" s="48" t="str">
        <f t="shared" si="26"/>
        <v>()</v>
      </c>
      <c r="X85" s="49" t="e">
        <f t="shared" si="27"/>
        <v>#N/A</v>
      </c>
      <c r="Y85" s="48" t="e">
        <f t="shared" si="28"/>
        <v>#VALUE!</v>
      </c>
      <c r="Z85" s="48" t="str">
        <f t="shared" si="29"/>
        <v/>
      </c>
      <c r="AA85" s="48" t="str">
        <f t="shared" si="30"/>
        <v xml:space="preserve"> / </v>
      </c>
      <c r="AB85" s="48">
        <f t="shared" si="31"/>
        <v>0</v>
      </c>
      <c r="AC85" s="48">
        <f t="shared" si="32"/>
        <v>0</v>
      </c>
    </row>
    <row r="86" spans="1:29" x14ac:dyDescent="0.3">
      <c r="A86" s="47">
        <v>81</v>
      </c>
      <c r="B86" s="57"/>
      <c r="C86" s="56"/>
      <c r="D86" s="56"/>
      <c r="E86" s="56"/>
      <c r="F86" s="58"/>
      <c r="G86" s="58"/>
      <c r="H86" s="58"/>
      <c r="I86" s="58"/>
      <c r="J86" s="56"/>
      <c r="K86" s="58"/>
      <c r="L86" s="59"/>
      <c r="M86" s="71" t="str">
        <f t="shared" si="22"/>
        <v/>
      </c>
      <c r="N86" s="56"/>
      <c r="P86" s="45" t="e">
        <f t="shared" si="18"/>
        <v>#N/A</v>
      </c>
      <c r="Q86" s="45" t="e">
        <f t="shared" si="23"/>
        <v>#N/A</v>
      </c>
      <c r="R86" s="45">
        <f t="shared" si="24"/>
        <v>0</v>
      </c>
      <c r="S86" s="45">
        <f t="shared" si="19"/>
        <v>-0.2</v>
      </c>
      <c r="T86" s="49" t="e">
        <f t="shared" si="20"/>
        <v>#N/A</v>
      </c>
      <c r="U86" s="49">
        <f t="shared" si="25"/>
        <v>1</v>
      </c>
      <c r="V86" s="49" t="e">
        <f t="shared" si="21"/>
        <v>#N/A</v>
      </c>
      <c r="W86" s="48" t="str">
        <f t="shared" si="26"/>
        <v>()</v>
      </c>
      <c r="X86" s="49" t="e">
        <f t="shared" si="27"/>
        <v>#N/A</v>
      </c>
      <c r="Y86" s="48" t="e">
        <f t="shared" si="28"/>
        <v>#VALUE!</v>
      </c>
      <c r="Z86" s="48" t="str">
        <f t="shared" si="29"/>
        <v/>
      </c>
      <c r="AA86" s="48" t="str">
        <f t="shared" si="30"/>
        <v xml:space="preserve"> / </v>
      </c>
      <c r="AB86" s="48">
        <f t="shared" si="31"/>
        <v>0</v>
      </c>
      <c r="AC86" s="48">
        <f t="shared" si="32"/>
        <v>0</v>
      </c>
    </row>
    <row r="87" spans="1:29" x14ac:dyDescent="0.3">
      <c r="A87" s="47">
        <v>82</v>
      </c>
      <c r="B87" s="57"/>
      <c r="C87" s="56"/>
      <c r="D87" s="56"/>
      <c r="E87" s="56"/>
      <c r="F87" s="58"/>
      <c r="G87" s="58"/>
      <c r="H87" s="58"/>
      <c r="I87" s="58"/>
      <c r="J87" s="56"/>
      <c r="K87" s="58"/>
      <c r="L87" s="59"/>
      <c r="M87" s="71" t="str">
        <f t="shared" si="22"/>
        <v/>
      </c>
      <c r="N87" s="56"/>
      <c r="P87" s="45" t="e">
        <f t="shared" si="18"/>
        <v>#N/A</v>
      </c>
      <c r="Q87" s="45" t="e">
        <f t="shared" si="23"/>
        <v>#N/A</v>
      </c>
      <c r="R87" s="45">
        <f t="shared" si="24"/>
        <v>0</v>
      </c>
      <c r="S87" s="45">
        <f t="shared" si="19"/>
        <v>-0.2</v>
      </c>
      <c r="T87" s="49" t="e">
        <f t="shared" si="20"/>
        <v>#N/A</v>
      </c>
      <c r="U87" s="49">
        <f t="shared" si="25"/>
        <v>1</v>
      </c>
      <c r="V87" s="49" t="e">
        <f t="shared" si="21"/>
        <v>#N/A</v>
      </c>
      <c r="W87" s="48" t="str">
        <f t="shared" si="26"/>
        <v>()</v>
      </c>
      <c r="X87" s="49" t="e">
        <f t="shared" si="27"/>
        <v>#N/A</v>
      </c>
      <c r="Y87" s="48" t="e">
        <f t="shared" si="28"/>
        <v>#VALUE!</v>
      </c>
      <c r="Z87" s="48" t="str">
        <f t="shared" si="29"/>
        <v/>
      </c>
      <c r="AA87" s="48" t="str">
        <f t="shared" si="30"/>
        <v xml:space="preserve"> / </v>
      </c>
      <c r="AB87" s="48">
        <f t="shared" si="31"/>
        <v>0</v>
      </c>
      <c r="AC87" s="48">
        <f t="shared" si="32"/>
        <v>0</v>
      </c>
    </row>
    <row r="88" spans="1:29" x14ac:dyDescent="0.3">
      <c r="A88" s="47">
        <v>83</v>
      </c>
      <c r="B88" s="57"/>
      <c r="C88" s="56"/>
      <c r="D88" s="56"/>
      <c r="E88" s="56"/>
      <c r="F88" s="58"/>
      <c r="G88" s="58"/>
      <c r="H88" s="58"/>
      <c r="I88" s="58"/>
      <c r="J88" s="56"/>
      <c r="K88" s="58"/>
      <c r="L88" s="59"/>
      <c r="M88" s="71" t="str">
        <f t="shared" si="22"/>
        <v/>
      </c>
      <c r="N88" s="56"/>
      <c r="P88" s="45" t="e">
        <f t="shared" si="18"/>
        <v>#N/A</v>
      </c>
      <c r="Q88" s="45" t="e">
        <f t="shared" si="23"/>
        <v>#N/A</v>
      </c>
      <c r="R88" s="45">
        <f t="shared" si="24"/>
        <v>0</v>
      </c>
      <c r="S88" s="45">
        <f t="shared" si="19"/>
        <v>-0.2</v>
      </c>
      <c r="T88" s="49" t="e">
        <f t="shared" si="20"/>
        <v>#N/A</v>
      </c>
      <c r="U88" s="49">
        <f t="shared" si="25"/>
        <v>1</v>
      </c>
      <c r="V88" s="49" t="e">
        <f t="shared" si="21"/>
        <v>#N/A</v>
      </c>
      <c r="W88" s="48" t="str">
        <f t="shared" si="26"/>
        <v>()</v>
      </c>
      <c r="X88" s="49" t="e">
        <f t="shared" si="27"/>
        <v>#N/A</v>
      </c>
      <c r="Y88" s="48" t="e">
        <f t="shared" si="28"/>
        <v>#VALUE!</v>
      </c>
      <c r="Z88" s="48" t="str">
        <f t="shared" si="29"/>
        <v/>
      </c>
      <c r="AA88" s="48" t="str">
        <f t="shared" si="30"/>
        <v xml:space="preserve"> / </v>
      </c>
      <c r="AB88" s="48">
        <f t="shared" si="31"/>
        <v>0</v>
      </c>
      <c r="AC88" s="48">
        <f t="shared" si="32"/>
        <v>0</v>
      </c>
    </row>
    <row r="89" spans="1:29" x14ac:dyDescent="0.3">
      <c r="A89" s="47">
        <v>84</v>
      </c>
      <c r="B89" s="57"/>
      <c r="C89" s="56"/>
      <c r="D89" s="56"/>
      <c r="E89" s="56"/>
      <c r="F89" s="58"/>
      <c r="G89" s="58"/>
      <c r="H89" s="58"/>
      <c r="I89" s="58"/>
      <c r="J89" s="56"/>
      <c r="K89" s="58"/>
      <c r="L89" s="59"/>
      <c r="M89" s="71" t="str">
        <f t="shared" si="22"/>
        <v/>
      </c>
      <c r="N89" s="56"/>
      <c r="P89" s="45" t="e">
        <f t="shared" si="18"/>
        <v>#N/A</v>
      </c>
      <c r="Q89" s="45" t="e">
        <f t="shared" si="23"/>
        <v>#N/A</v>
      </c>
      <c r="R89" s="45">
        <f t="shared" si="24"/>
        <v>0</v>
      </c>
      <c r="S89" s="45">
        <f t="shared" si="19"/>
        <v>-0.2</v>
      </c>
      <c r="T89" s="49" t="e">
        <f t="shared" si="20"/>
        <v>#N/A</v>
      </c>
      <c r="U89" s="49">
        <f t="shared" si="25"/>
        <v>1</v>
      </c>
      <c r="V89" s="49" t="e">
        <f t="shared" si="21"/>
        <v>#N/A</v>
      </c>
      <c r="W89" s="48" t="str">
        <f t="shared" si="26"/>
        <v>()</v>
      </c>
      <c r="X89" s="49" t="e">
        <f t="shared" si="27"/>
        <v>#N/A</v>
      </c>
      <c r="Y89" s="48" t="e">
        <f t="shared" si="28"/>
        <v>#VALUE!</v>
      </c>
      <c r="Z89" s="48" t="str">
        <f t="shared" si="29"/>
        <v/>
      </c>
      <c r="AA89" s="48" t="str">
        <f t="shared" si="30"/>
        <v xml:space="preserve"> / </v>
      </c>
      <c r="AB89" s="48">
        <f t="shared" si="31"/>
        <v>0</v>
      </c>
      <c r="AC89" s="48">
        <f t="shared" si="32"/>
        <v>0</v>
      </c>
    </row>
    <row r="90" spans="1:29" x14ac:dyDescent="0.3">
      <c r="A90" s="47">
        <v>85</v>
      </c>
      <c r="B90" s="57"/>
      <c r="C90" s="56"/>
      <c r="D90" s="56"/>
      <c r="E90" s="56"/>
      <c r="F90" s="58"/>
      <c r="G90" s="58"/>
      <c r="H90" s="58"/>
      <c r="I90" s="58"/>
      <c r="J90" s="56"/>
      <c r="K90" s="58"/>
      <c r="L90" s="59"/>
      <c r="M90" s="71" t="str">
        <f t="shared" si="22"/>
        <v/>
      </c>
      <c r="N90" s="56"/>
      <c r="P90" s="45" t="e">
        <f t="shared" si="18"/>
        <v>#N/A</v>
      </c>
      <c r="Q90" s="45" t="e">
        <f t="shared" si="23"/>
        <v>#N/A</v>
      </c>
      <c r="R90" s="45">
        <f t="shared" si="24"/>
        <v>0</v>
      </c>
      <c r="S90" s="45">
        <f t="shared" si="19"/>
        <v>-0.2</v>
      </c>
      <c r="T90" s="49" t="e">
        <f t="shared" si="20"/>
        <v>#N/A</v>
      </c>
      <c r="U90" s="49">
        <f t="shared" si="25"/>
        <v>1</v>
      </c>
      <c r="V90" s="49" t="e">
        <f t="shared" si="21"/>
        <v>#N/A</v>
      </c>
      <c r="W90" s="48" t="str">
        <f t="shared" si="26"/>
        <v>()</v>
      </c>
      <c r="X90" s="49" t="e">
        <f t="shared" si="27"/>
        <v>#N/A</v>
      </c>
      <c r="Y90" s="48" t="e">
        <f t="shared" si="28"/>
        <v>#VALUE!</v>
      </c>
      <c r="Z90" s="48" t="str">
        <f t="shared" si="29"/>
        <v/>
      </c>
      <c r="AA90" s="48" t="str">
        <f t="shared" si="30"/>
        <v xml:space="preserve"> / </v>
      </c>
      <c r="AB90" s="48">
        <f t="shared" si="31"/>
        <v>0</v>
      </c>
      <c r="AC90" s="48">
        <f t="shared" si="32"/>
        <v>0</v>
      </c>
    </row>
    <row r="91" spans="1:29" x14ac:dyDescent="0.3">
      <c r="A91" s="47">
        <v>86</v>
      </c>
      <c r="B91" s="57"/>
      <c r="C91" s="56"/>
      <c r="D91" s="56"/>
      <c r="E91" s="56"/>
      <c r="F91" s="58"/>
      <c r="G91" s="58"/>
      <c r="H91" s="58"/>
      <c r="I91" s="58"/>
      <c r="J91" s="56"/>
      <c r="K91" s="58"/>
      <c r="L91" s="59"/>
      <c r="M91" s="71" t="str">
        <f t="shared" si="22"/>
        <v/>
      </c>
      <c r="N91" s="56"/>
      <c r="P91" s="45" t="e">
        <f t="shared" si="18"/>
        <v>#N/A</v>
      </c>
      <c r="Q91" s="45" t="e">
        <f t="shared" si="23"/>
        <v>#N/A</v>
      </c>
      <c r="R91" s="45">
        <f t="shared" si="24"/>
        <v>0</v>
      </c>
      <c r="S91" s="45">
        <f t="shared" si="19"/>
        <v>-0.2</v>
      </c>
      <c r="T91" s="49" t="e">
        <f t="shared" si="20"/>
        <v>#N/A</v>
      </c>
      <c r="U91" s="49">
        <f t="shared" si="25"/>
        <v>1</v>
      </c>
      <c r="V91" s="49" t="e">
        <f t="shared" si="21"/>
        <v>#N/A</v>
      </c>
      <c r="W91" s="48" t="str">
        <f t="shared" si="26"/>
        <v>()</v>
      </c>
      <c r="X91" s="49" t="e">
        <f t="shared" si="27"/>
        <v>#N/A</v>
      </c>
      <c r="Y91" s="48" t="e">
        <f t="shared" si="28"/>
        <v>#VALUE!</v>
      </c>
      <c r="Z91" s="48" t="str">
        <f t="shared" si="29"/>
        <v/>
      </c>
      <c r="AA91" s="48" t="str">
        <f t="shared" si="30"/>
        <v xml:space="preserve"> / </v>
      </c>
      <c r="AB91" s="48">
        <f t="shared" si="31"/>
        <v>0</v>
      </c>
      <c r="AC91" s="48">
        <f t="shared" si="32"/>
        <v>0</v>
      </c>
    </row>
    <row r="92" spans="1:29" x14ac:dyDescent="0.3">
      <c r="A92" s="47">
        <v>87</v>
      </c>
      <c r="B92" s="57"/>
      <c r="C92" s="56"/>
      <c r="D92" s="56"/>
      <c r="E92" s="56"/>
      <c r="F92" s="58"/>
      <c r="G92" s="58"/>
      <c r="H92" s="58"/>
      <c r="I92" s="58"/>
      <c r="J92" s="56"/>
      <c r="K92" s="58"/>
      <c r="L92" s="59"/>
      <c r="M92" s="71" t="str">
        <f t="shared" si="22"/>
        <v/>
      </c>
      <c r="N92" s="56"/>
      <c r="P92" s="45" t="e">
        <f t="shared" si="18"/>
        <v>#N/A</v>
      </c>
      <c r="Q92" s="45" t="e">
        <f t="shared" si="23"/>
        <v>#N/A</v>
      </c>
      <c r="R92" s="45">
        <f t="shared" si="24"/>
        <v>0</v>
      </c>
      <c r="S92" s="45">
        <f t="shared" si="19"/>
        <v>-0.2</v>
      </c>
      <c r="T92" s="49" t="e">
        <f t="shared" si="20"/>
        <v>#N/A</v>
      </c>
      <c r="U92" s="49">
        <f t="shared" si="25"/>
        <v>1</v>
      </c>
      <c r="V92" s="49" t="e">
        <f t="shared" si="21"/>
        <v>#N/A</v>
      </c>
      <c r="W92" s="48" t="str">
        <f t="shared" si="26"/>
        <v>()</v>
      </c>
      <c r="X92" s="49" t="e">
        <f t="shared" si="27"/>
        <v>#N/A</v>
      </c>
      <c r="Y92" s="48" t="e">
        <f t="shared" si="28"/>
        <v>#VALUE!</v>
      </c>
      <c r="Z92" s="48" t="str">
        <f t="shared" si="29"/>
        <v/>
      </c>
      <c r="AA92" s="48" t="str">
        <f t="shared" si="30"/>
        <v xml:space="preserve"> / </v>
      </c>
      <c r="AB92" s="48">
        <f t="shared" si="31"/>
        <v>0</v>
      </c>
      <c r="AC92" s="48">
        <f t="shared" si="32"/>
        <v>0</v>
      </c>
    </row>
    <row r="93" spans="1:29" x14ac:dyDescent="0.3">
      <c r="A93" s="47">
        <v>88</v>
      </c>
      <c r="B93" s="57"/>
      <c r="C93" s="56"/>
      <c r="D93" s="56"/>
      <c r="E93" s="56"/>
      <c r="F93" s="58"/>
      <c r="G93" s="58"/>
      <c r="H93" s="58"/>
      <c r="I93" s="58"/>
      <c r="J93" s="56"/>
      <c r="K93" s="58"/>
      <c r="L93" s="59"/>
      <c r="M93" s="71" t="str">
        <f t="shared" si="22"/>
        <v/>
      </c>
      <c r="N93" s="56"/>
      <c r="P93" s="45" t="e">
        <f t="shared" si="18"/>
        <v>#N/A</v>
      </c>
      <c r="Q93" s="45" t="e">
        <f t="shared" si="23"/>
        <v>#N/A</v>
      </c>
      <c r="R93" s="45">
        <f t="shared" si="24"/>
        <v>0</v>
      </c>
      <c r="S93" s="45">
        <f t="shared" si="19"/>
        <v>-0.2</v>
      </c>
      <c r="T93" s="49" t="e">
        <f t="shared" si="20"/>
        <v>#N/A</v>
      </c>
      <c r="U93" s="49">
        <f t="shared" si="25"/>
        <v>1</v>
      </c>
      <c r="V93" s="49" t="e">
        <f t="shared" si="21"/>
        <v>#N/A</v>
      </c>
      <c r="W93" s="48" t="str">
        <f t="shared" si="26"/>
        <v>()</v>
      </c>
      <c r="X93" s="49" t="e">
        <f t="shared" si="27"/>
        <v>#N/A</v>
      </c>
      <c r="Y93" s="48" t="e">
        <f t="shared" si="28"/>
        <v>#VALUE!</v>
      </c>
      <c r="Z93" s="48" t="str">
        <f t="shared" si="29"/>
        <v/>
      </c>
      <c r="AA93" s="48" t="str">
        <f t="shared" si="30"/>
        <v xml:space="preserve"> / </v>
      </c>
      <c r="AB93" s="48">
        <f t="shared" si="31"/>
        <v>0</v>
      </c>
      <c r="AC93" s="48">
        <f t="shared" si="32"/>
        <v>0</v>
      </c>
    </row>
    <row r="94" spans="1:29" x14ac:dyDescent="0.3">
      <c r="A94" s="47">
        <v>89</v>
      </c>
      <c r="B94" s="57"/>
      <c r="C94" s="56"/>
      <c r="D94" s="56"/>
      <c r="E94" s="56"/>
      <c r="F94" s="58"/>
      <c r="G94" s="58"/>
      <c r="H94" s="58"/>
      <c r="I94" s="58"/>
      <c r="J94" s="56"/>
      <c r="K94" s="58"/>
      <c r="L94" s="59"/>
      <c r="M94" s="71" t="str">
        <f t="shared" si="22"/>
        <v/>
      </c>
      <c r="N94" s="56"/>
      <c r="P94" s="45" t="e">
        <f t="shared" si="18"/>
        <v>#N/A</v>
      </c>
      <c r="Q94" s="45" t="e">
        <f t="shared" si="23"/>
        <v>#N/A</v>
      </c>
      <c r="R94" s="45">
        <f t="shared" si="24"/>
        <v>0</v>
      </c>
      <c r="S94" s="45">
        <f t="shared" si="19"/>
        <v>-0.2</v>
      </c>
      <c r="T94" s="49" t="e">
        <f t="shared" si="20"/>
        <v>#N/A</v>
      </c>
      <c r="U94" s="49">
        <f t="shared" si="25"/>
        <v>1</v>
      </c>
      <c r="V94" s="49" t="e">
        <f t="shared" si="21"/>
        <v>#N/A</v>
      </c>
      <c r="W94" s="48" t="str">
        <f t="shared" si="26"/>
        <v>()</v>
      </c>
      <c r="X94" s="49" t="e">
        <f t="shared" si="27"/>
        <v>#N/A</v>
      </c>
      <c r="Y94" s="48" t="e">
        <f t="shared" si="28"/>
        <v>#VALUE!</v>
      </c>
      <c r="Z94" s="48" t="str">
        <f t="shared" si="29"/>
        <v/>
      </c>
      <c r="AA94" s="48" t="str">
        <f t="shared" si="30"/>
        <v xml:space="preserve"> / </v>
      </c>
      <c r="AB94" s="48">
        <f t="shared" si="31"/>
        <v>0</v>
      </c>
      <c r="AC94" s="48">
        <f t="shared" si="32"/>
        <v>0</v>
      </c>
    </row>
    <row r="95" spans="1:29" x14ac:dyDescent="0.3">
      <c r="A95" s="47">
        <v>90</v>
      </c>
      <c r="B95" s="57"/>
      <c r="C95" s="56"/>
      <c r="D95" s="56"/>
      <c r="E95" s="56"/>
      <c r="F95" s="58"/>
      <c r="G95" s="58"/>
      <c r="H95" s="58"/>
      <c r="I95" s="58"/>
      <c r="J95" s="56"/>
      <c r="K95" s="58"/>
      <c r="L95" s="59"/>
      <c r="M95" s="71" t="str">
        <f t="shared" si="22"/>
        <v/>
      </c>
      <c r="N95" s="56"/>
      <c r="P95" s="45" t="e">
        <f t="shared" si="18"/>
        <v>#N/A</v>
      </c>
      <c r="Q95" s="45" t="e">
        <f t="shared" si="23"/>
        <v>#N/A</v>
      </c>
      <c r="R95" s="45">
        <f t="shared" si="24"/>
        <v>0</v>
      </c>
      <c r="S95" s="45">
        <f t="shared" si="19"/>
        <v>-0.2</v>
      </c>
      <c r="T95" s="49" t="e">
        <f t="shared" si="20"/>
        <v>#N/A</v>
      </c>
      <c r="U95" s="49">
        <f t="shared" si="25"/>
        <v>1</v>
      </c>
      <c r="V95" s="49" t="e">
        <f t="shared" si="21"/>
        <v>#N/A</v>
      </c>
      <c r="W95" s="48" t="str">
        <f t="shared" si="26"/>
        <v>()</v>
      </c>
      <c r="X95" s="49" t="e">
        <f t="shared" si="27"/>
        <v>#N/A</v>
      </c>
      <c r="Y95" s="48" t="e">
        <f t="shared" si="28"/>
        <v>#VALUE!</v>
      </c>
      <c r="Z95" s="48" t="str">
        <f t="shared" si="29"/>
        <v/>
      </c>
      <c r="AA95" s="48" t="str">
        <f t="shared" si="30"/>
        <v xml:space="preserve"> / </v>
      </c>
      <c r="AB95" s="48">
        <f t="shared" si="31"/>
        <v>0</v>
      </c>
      <c r="AC95" s="48">
        <f t="shared" si="32"/>
        <v>0</v>
      </c>
    </row>
    <row r="96" spans="1:29" x14ac:dyDescent="0.3">
      <c r="A96" s="47">
        <v>91</v>
      </c>
      <c r="B96" s="57"/>
      <c r="C96" s="56"/>
      <c r="D96" s="56"/>
      <c r="E96" s="56"/>
      <c r="F96" s="58"/>
      <c r="G96" s="58"/>
      <c r="H96" s="58"/>
      <c r="I96" s="58"/>
      <c r="J96" s="56"/>
      <c r="K96" s="58"/>
      <c r="L96" s="59"/>
      <c r="M96" s="71" t="str">
        <f t="shared" si="22"/>
        <v/>
      </c>
      <c r="N96" s="56"/>
      <c r="P96" s="45" t="e">
        <f t="shared" si="18"/>
        <v>#N/A</v>
      </c>
      <c r="Q96" s="45" t="e">
        <f t="shared" si="23"/>
        <v>#N/A</v>
      </c>
      <c r="R96" s="45">
        <f t="shared" si="24"/>
        <v>0</v>
      </c>
      <c r="S96" s="45">
        <f t="shared" si="19"/>
        <v>-0.2</v>
      </c>
      <c r="T96" s="49" t="e">
        <f t="shared" si="20"/>
        <v>#N/A</v>
      </c>
      <c r="U96" s="49">
        <f t="shared" si="25"/>
        <v>1</v>
      </c>
      <c r="V96" s="49" t="e">
        <f t="shared" si="21"/>
        <v>#N/A</v>
      </c>
      <c r="W96" s="48" t="str">
        <f t="shared" si="26"/>
        <v>()</v>
      </c>
      <c r="X96" s="49" t="e">
        <f t="shared" si="27"/>
        <v>#N/A</v>
      </c>
      <c r="Y96" s="48" t="e">
        <f t="shared" si="28"/>
        <v>#VALUE!</v>
      </c>
      <c r="Z96" s="48" t="str">
        <f t="shared" si="29"/>
        <v/>
      </c>
      <c r="AA96" s="48" t="str">
        <f t="shared" si="30"/>
        <v xml:space="preserve"> / </v>
      </c>
      <c r="AB96" s="48">
        <f t="shared" si="31"/>
        <v>0</v>
      </c>
      <c r="AC96" s="48">
        <f t="shared" si="32"/>
        <v>0</v>
      </c>
    </row>
    <row r="97" spans="1:29" x14ac:dyDescent="0.3">
      <c r="A97" s="47">
        <v>92</v>
      </c>
      <c r="B97" s="57"/>
      <c r="C97" s="56"/>
      <c r="D97" s="56"/>
      <c r="E97" s="56"/>
      <c r="F97" s="58"/>
      <c r="G97" s="58"/>
      <c r="H97" s="58"/>
      <c r="I97" s="58"/>
      <c r="J97" s="56"/>
      <c r="K97" s="58"/>
      <c r="L97" s="59"/>
      <c r="M97" s="71" t="str">
        <f t="shared" si="22"/>
        <v/>
      </c>
      <c r="N97" s="56"/>
      <c r="P97" s="45" t="e">
        <f t="shared" si="18"/>
        <v>#N/A</v>
      </c>
      <c r="Q97" s="45" t="e">
        <f t="shared" si="23"/>
        <v>#N/A</v>
      </c>
      <c r="R97" s="45">
        <f t="shared" si="24"/>
        <v>0</v>
      </c>
      <c r="S97" s="45">
        <f t="shared" si="19"/>
        <v>-0.2</v>
      </c>
      <c r="T97" s="49" t="e">
        <f t="shared" si="20"/>
        <v>#N/A</v>
      </c>
      <c r="U97" s="49">
        <f t="shared" si="25"/>
        <v>1</v>
      </c>
      <c r="V97" s="49" t="e">
        <f t="shared" si="21"/>
        <v>#N/A</v>
      </c>
      <c r="W97" s="48" t="str">
        <f t="shared" si="26"/>
        <v>()</v>
      </c>
      <c r="X97" s="49" t="e">
        <f t="shared" si="27"/>
        <v>#N/A</v>
      </c>
      <c r="Y97" s="48" t="e">
        <f t="shared" si="28"/>
        <v>#VALUE!</v>
      </c>
      <c r="Z97" s="48" t="str">
        <f t="shared" si="29"/>
        <v/>
      </c>
      <c r="AA97" s="48" t="str">
        <f t="shared" si="30"/>
        <v xml:space="preserve"> / </v>
      </c>
      <c r="AB97" s="48">
        <f t="shared" si="31"/>
        <v>0</v>
      </c>
      <c r="AC97" s="48">
        <f t="shared" si="32"/>
        <v>0</v>
      </c>
    </row>
    <row r="98" spans="1:29" x14ac:dyDescent="0.3">
      <c r="A98" s="47">
        <v>93</v>
      </c>
      <c r="B98" s="57"/>
      <c r="C98" s="56"/>
      <c r="D98" s="56"/>
      <c r="E98" s="56"/>
      <c r="F98" s="58"/>
      <c r="G98" s="58"/>
      <c r="H98" s="58"/>
      <c r="I98" s="58"/>
      <c r="J98" s="56"/>
      <c r="K98" s="58"/>
      <c r="L98" s="59"/>
      <c r="M98" s="71" t="str">
        <f t="shared" si="22"/>
        <v/>
      </c>
      <c r="N98" s="56"/>
      <c r="P98" s="45" t="e">
        <f t="shared" si="18"/>
        <v>#N/A</v>
      </c>
      <c r="Q98" s="45" t="e">
        <f t="shared" si="23"/>
        <v>#N/A</v>
      </c>
      <c r="R98" s="45">
        <f t="shared" si="24"/>
        <v>0</v>
      </c>
      <c r="S98" s="45">
        <f t="shared" si="19"/>
        <v>-0.2</v>
      </c>
      <c r="T98" s="49" t="e">
        <f t="shared" si="20"/>
        <v>#N/A</v>
      </c>
      <c r="U98" s="49">
        <f t="shared" si="25"/>
        <v>1</v>
      </c>
      <c r="V98" s="49" t="e">
        <f t="shared" si="21"/>
        <v>#N/A</v>
      </c>
      <c r="W98" s="48" t="str">
        <f t="shared" si="26"/>
        <v>()</v>
      </c>
      <c r="X98" s="49" t="e">
        <f t="shared" si="27"/>
        <v>#N/A</v>
      </c>
      <c r="Y98" s="48" t="e">
        <f t="shared" si="28"/>
        <v>#VALUE!</v>
      </c>
      <c r="Z98" s="48" t="str">
        <f t="shared" si="29"/>
        <v/>
      </c>
      <c r="AA98" s="48" t="str">
        <f t="shared" si="30"/>
        <v xml:space="preserve"> / </v>
      </c>
      <c r="AB98" s="48">
        <f t="shared" si="31"/>
        <v>0</v>
      </c>
      <c r="AC98" s="48">
        <f t="shared" si="32"/>
        <v>0</v>
      </c>
    </row>
    <row r="99" spans="1:29" x14ac:dyDescent="0.3">
      <c r="A99" s="47">
        <v>94</v>
      </c>
      <c r="B99" s="57"/>
      <c r="C99" s="56"/>
      <c r="D99" s="56"/>
      <c r="E99" s="56"/>
      <c r="F99" s="58"/>
      <c r="G99" s="58"/>
      <c r="H99" s="58"/>
      <c r="I99" s="58"/>
      <c r="J99" s="56"/>
      <c r="K99" s="58"/>
      <c r="L99" s="59"/>
      <c r="M99" s="71" t="str">
        <f t="shared" si="22"/>
        <v/>
      </c>
      <c r="N99" s="56"/>
      <c r="P99" s="45" t="e">
        <f t="shared" si="18"/>
        <v>#N/A</v>
      </c>
      <c r="Q99" s="45" t="e">
        <f t="shared" si="23"/>
        <v>#N/A</v>
      </c>
      <c r="R99" s="45">
        <f t="shared" si="24"/>
        <v>0</v>
      </c>
      <c r="S99" s="45">
        <f t="shared" si="19"/>
        <v>-0.2</v>
      </c>
      <c r="T99" s="49" t="e">
        <f t="shared" si="20"/>
        <v>#N/A</v>
      </c>
      <c r="U99" s="49">
        <f t="shared" si="25"/>
        <v>1</v>
      </c>
      <c r="V99" s="49" t="e">
        <f t="shared" si="21"/>
        <v>#N/A</v>
      </c>
      <c r="W99" s="48" t="str">
        <f t="shared" si="26"/>
        <v>()</v>
      </c>
      <c r="X99" s="49" t="e">
        <f t="shared" si="27"/>
        <v>#N/A</v>
      </c>
      <c r="Y99" s="48" t="e">
        <f t="shared" si="28"/>
        <v>#VALUE!</v>
      </c>
      <c r="Z99" s="48" t="str">
        <f t="shared" si="29"/>
        <v/>
      </c>
      <c r="AA99" s="48" t="str">
        <f t="shared" si="30"/>
        <v xml:space="preserve"> / </v>
      </c>
      <c r="AB99" s="48">
        <f t="shared" si="31"/>
        <v>0</v>
      </c>
      <c r="AC99" s="48">
        <f t="shared" si="32"/>
        <v>0</v>
      </c>
    </row>
    <row r="100" spans="1:29" ht="12.75" thickBot="1" x14ac:dyDescent="0.35">
      <c r="A100" s="47">
        <v>95</v>
      </c>
      <c r="B100" s="60"/>
      <c r="C100" s="61"/>
      <c r="D100" s="61"/>
      <c r="E100" s="61"/>
      <c r="F100" s="62"/>
      <c r="G100" s="62"/>
      <c r="H100" s="62"/>
      <c r="I100" s="62"/>
      <c r="J100" s="61"/>
      <c r="K100" s="62"/>
      <c r="L100" s="63"/>
      <c r="M100" s="71" t="str">
        <f t="shared" si="22"/>
        <v/>
      </c>
      <c r="N100" s="56"/>
      <c r="P100" s="45" t="e">
        <f t="shared" si="18"/>
        <v>#N/A</v>
      </c>
      <c r="Q100" s="45" t="e">
        <f t="shared" si="23"/>
        <v>#N/A</v>
      </c>
      <c r="R100" s="45">
        <f t="shared" si="24"/>
        <v>0</v>
      </c>
      <c r="S100" s="45">
        <f t="shared" si="19"/>
        <v>-0.2</v>
      </c>
      <c r="T100" s="49" t="e">
        <f t="shared" si="20"/>
        <v>#N/A</v>
      </c>
      <c r="U100" s="49">
        <f t="shared" si="25"/>
        <v>1</v>
      </c>
      <c r="V100" s="49" t="e">
        <f t="shared" si="21"/>
        <v>#N/A</v>
      </c>
      <c r="W100" s="48" t="str">
        <f t="shared" si="26"/>
        <v>()</v>
      </c>
      <c r="X100" s="49" t="e">
        <f t="shared" si="27"/>
        <v>#N/A</v>
      </c>
      <c r="Y100" s="48" t="e">
        <f t="shared" si="28"/>
        <v>#VALUE!</v>
      </c>
      <c r="Z100" s="48" t="str">
        <f t="shared" si="29"/>
        <v/>
      </c>
      <c r="AA100" s="48" t="str">
        <f t="shared" si="30"/>
        <v xml:space="preserve"> / </v>
      </c>
      <c r="AB100" s="48">
        <f t="shared" si="31"/>
        <v>0</v>
      </c>
      <c r="AC100" s="48">
        <f t="shared" si="32"/>
        <v>0</v>
      </c>
    </row>
  </sheetData>
  <sheetProtection password="CC7F" sheet="1" objects="1" scenarios="1" selectLockedCells="1"/>
  <mergeCells count="14">
    <mergeCell ref="M2:N2"/>
    <mergeCell ref="N4:N5"/>
    <mergeCell ref="A4:A5"/>
    <mergeCell ref="C4:C5"/>
    <mergeCell ref="D4:D5"/>
    <mergeCell ref="E4:E5"/>
    <mergeCell ref="F4:G4"/>
    <mergeCell ref="H4:H5"/>
    <mergeCell ref="I4:I5"/>
    <mergeCell ref="J4:J5"/>
    <mergeCell ref="K4:K5"/>
    <mergeCell ref="L4:L5"/>
    <mergeCell ref="M4:M5"/>
    <mergeCell ref="B4:B5"/>
  </mergeCells>
  <phoneticPr fontId="1" type="noConversion"/>
  <dataValidations count="3">
    <dataValidation type="list" allowBlank="1" showInputMessage="1" showErrorMessage="1" sqref="I6:I100">
      <formula1>참여구분</formula1>
    </dataValidation>
    <dataValidation type="list" allowBlank="1" showInputMessage="1" showErrorMessage="1" sqref="J6:J100">
      <formula1>학술지종류</formula1>
    </dataValidation>
    <dataValidation type="list" allowBlank="1" showInputMessage="1" showErrorMessage="1" sqref="L6:L100">
      <formula1>유형2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8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INDIRECT(OFFSET(이름정의!$E$50,$P6,))</xm:f>
          </x14:formula1>
          <xm:sqref>K6:K100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C101"/>
  <sheetViews>
    <sheetView workbookViewId="0">
      <pane ySplit="5" topLeftCell="A6" activePane="bottomLeft" state="frozen"/>
      <selection sqref="A1:XFD1048576"/>
      <selection pane="bottomLeft" activeCell="B9" sqref="B9"/>
    </sheetView>
  </sheetViews>
  <sheetFormatPr defaultColWidth="9" defaultRowHeight="0" customHeight="1" zeroHeight="1" x14ac:dyDescent="0.3"/>
  <cols>
    <col min="1" max="1" width="3.625" style="48" bestFit="1" customWidth="1"/>
    <col min="2" max="2" width="36" style="48" customWidth="1"/>
    <col min="3" max="4" width="15.375" style="48" customWidth="1"/>
    <col min="5" max="5" width="11.5" style="48" bestFit="1" customWidth="1"/>
    <col min="6" max="6" width="5" style="45" bestFit="1" customWidth="1"/>
    <col min="7" max="7" width="3.25" style="45" bestFit="1" customWidth="1"/>
    <col min="8" max="8" width="4.5" style="45" customWidth="1"/>
    <col min="9" max="9" width="7.5" style="48" bestFit="1" customWidth="1"/>
    <col min="10" max="10" width="5.625" style="48" bestFit="1" customWidth="1"/>
    <col min="11" max="11" width="4.5" style="48" bestFit="1" customWidth="1"/>
    <col min="12" max="12" width="0.625" style="48" customWidth="1"/>
    <col min="13" max="13" width="9" style="45" hidden="1" customWidth="1"/>
    <col min="14" max="22" width="9" style="48" hidden="1" customWidth="1"/>
    <col min="23" max="23" width="21.625" style="48" hidden="1" customWidth="1"/>
    <col min="24" max="29" width="0" style="48" hidden="1" customWidth="1"/>
    <col min="30" max="16384" width="9" style="48"/>
  </cols>
  <sheetData>
    <row r="1" spans="1:29" s="41" customFormat="1" ht="26.25" x14ac:dyDescent="0.3">
      <c r="A1" s="131" t="s">
        <v>85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M1" s="42"/>
    </row>
    <row r="2" spans="1:29" s="41" customFormat="1" ht="12" x14ac:dyDescent="0.3">
      <c r="A2" s="41" t="str">
        <f>총괄표!B7&amp;" "&amp;총괄표!B6</f>
        <v xml:space="preserve"> </v>
      </c>
      <c r="D2" s="50"/>
      <c r="E2" s="50"/>
      <c r="F2" s="50"/>
      <c r="G2" s="50"/>
      <c r="H2" s="51" t="s">
        <v>130</v>
      </c>
      <c r="I2" s="43" t="s">
        <v>44</v>
      </c>
      <c r="J2" s="125">
        <f>SUM(J6:J100)</f>
        <v>0</v>
      </c>
      <c r="K2" s="125"/>
      <c r="M2" s="42"/>
    </row>
    <row r="3" spans="1:29" s="41" customFormat="1" ht="12" x14ac:dyDescent="0.3">
      <c r="F3" s="42"/>
      <c r="G3" s="42"/>
      <c r="H3" s="42"/>
      <c r="M3" s="42"/>
    </row>
    <row r="4" spans="1:29" s="41" customFormat="1" ht="37.5" customHeight="1" x14ac:dyDescent="0.3">
      <c r="A4" s="126" t="s">
        <v>72</v>
      </c>
      <c r="B4" s="126" t="s">
        <v>83</v>
      </c>
      <c r="C4" s="126" t="s">
        <v>58</v>
      </c>
      <c r="D4" s="126" t="s">
        <v>84</v>
      </c>
      <c r="E4" s="126" t="s">
        <v>60</v>
      </c>
      <c r="F4" s="129" t="s">
        <v>61</v>
      </c>
      <c r="G4" s="130"/>
      <c r="H4" s="126" t="s">
        <v>62</v>
      </c>
      <c r="I4" s="126" t="s">
        <v>128</v>
      </c>
      <c r="J4" s="126" t="s">
        <v>68</v>
      </c>
      <c r="K4" s="126" t="s">
        <v>63</v>
      </c>
      <c r="M4" s="42"/>
    </row>
    <row r="5" spans="1:29" s="41" customFormat="1" ht="37.5" customHeight="1" thickBot="1" x14ac:dyDescent="0.35">
      <c r="A5" s="127"/>
      <c r="B5" s="128"/>
      <c r="C5" s="128"/>
      <c r="D5" s="128"/>
      <c r="E5" s="128"/>
      <c r="F5" s="44" t="s">
        <v>64</v>
      </c>
      <c r="G5" s="44" t="s">
        <v>65</v>
      </c>
      <c r="H5" s="128"/>
      <c r="I5" s="128"/>
      <c r="J5" s="127"/>
      <c r="K5" s="127"/>
      <c r="M5" s="42" t="s">
        <v>129</v>
      </c>
      <c r="W5" s="46" t="s">
        <v>176</v>
      </c>
      <c r="X5" s="46" t="s">
        <v>178</v>
      </c>
      <c r="Y5" s="46" t="s">
        <v>177</v>
      </c>
      <c r="Z5" s="46" t="s">
        <v>68</v>
      </c>
      <c r="AA5" s="46" t="s">
        <v>179</v>
      </c>
      <c r="AB5" s="46" t="s">
        <v>206</v>
      </c>
      <c r="AC5" s="46" t="s">
        <v>63</v>
      </c>
    </row>
    <row r="6" spans="1:29" ht="12" x14ac:dyDescent="0.3">
      <c r="A6" s="47">
        <v>1</v>
      </c>
      <c r="B6" s="52"/>
      <c r="C6" s="53"/>
      <c r="D6" s="53"/>
      <c r="E6" s="53"/>
      <c r="F6" s="54"/>
      <c r="G6" s="54"/>
      <c r="H6" s="54"/>
      <c r="I6" s="64"/>
      <c r="J6" s="71" t="str">
        <f>Z6</f>
        <v/>
      </c>
      <c r="K6" s="56"/>
      <c r="M6" s="45" t="e">
        <f t="shared" ref="M6:M37" si="0">VLOOKUP(I6,저술p,2,FALSE)</f>
        <v>#N/A</v>
      </c>
      <c r="W6" s="48" t="str">
        <f>D6&amp;"("&amp;F6&amp;")"</f>
        <v>()</v>
      </c>
      <c r="X6" s="48" t="e">
        <f>M6</f>
        <v>#N/A</v>
      </c>
      <c r="Y6" s="48" t="e">
        <f>Z6/X6</f>
        <v>#VALUE!</v>
      </c>
      <c r="Z6" s="48" t="str">
        <f>IFERROR(IF(OR(B6="",LEFT(AC6,1)="*"),"",M6/H6),"")</f>
        <v/>
      </c>
      <c r="AA6" s="48" t="str">
        <f>IF(H6&gt;1,"공동","단독")</f>
        <v>단독</v>
      </c>
      <c r="AB6" s="48">
        <f>I6</f>
        <v>0</v>
      </c>
      <c r="AC6" s="48">
        <f>K6</f>
        <v>0</v>
      </c>
    </row>
    <row r="7" spans="1:29" ht="12" x14ac:dyDescent="0.3">
      <c r="A7" s="47">
        <v>2</v>
      </c>
      <c r="B7" s="57"/>
      <c r="C7" s="56"/>
      <c r="D7" s="56"/>
      <c r="E7" s="56"/>
      <c r="F7" s="58"/>
      <c r="G7" s="58"/>
      <c r="H7" s="58"/>
      <c r="I7" s="65"/>
      <c r="J7" s="71" t="str">
        <f t="shared" ref="J7:J70" si="1">Z7</f>
        <v/>
      </c>
      <c r="K7" s="56"/>
      <c r="M7" s="45" t="e">
        <f t="shared" si="0"/>
        <v>#N/A</v>
      </c>
      <c r="W7" s="48" t="str">
        <f t="shared" ref="W7:W70" si="2">D7&amp;"("&amp;F7&amp;")"</f>
        <v>()</v>
      </c>
      <c r="X7" s="48" t="e">
        <f t="shared" ref="X7:X70" si="3">M7</f>
        <v>#N/A</v>
      </c>
      <c r="Y7" s="48" t="e">
        <f t="shared" ref="Y7:Y70" si="4">Z7/X7</f>
        <v>#VALUE!</v>
      </c>
      <c r="Z7" s="48" t="str">
        <f t="shared" ref="Z7:Z70" si="5">IFERROR(IF(OR(B7="",LEFT(AC7,1)="*"),"",M7/H7),"")</f>
        <v/>
      </c>
      <c r="AA7" s="48" t="str">
        <f t="shared" ref="AA7:AA70" si="6">IF(H7&gt;1,"공동","단독")</f>
        <v>단독</v>
      </c>
      <c r="AB7" s="48">
        <f t="shared" ref="AB7:AB70" si="7">I7</f>
        <v>0</v>
      </c>
      <c r="AC7" s="48">
        <f t="shared" ref="AC7:AC70" si="8">K7</f>
        <v>0</v>
      </c>
    </row>
    <row r="8" spans="1:29" ht="12" x14ac:dyDescent="0.3">
      <c r="A8" s="47">
        <v>3</v>
      </c>
      <c r="B8" s="57"/>
      <c r="C8" s="56"/>
      <c r="D8" s="56"/>
      <c r="E8" s="56"/>
      <c r="F8" s="58"/>
      <c r="G8" s="58"/>
      <c r="H8" s="58"/>
      <c r="I8" s="65"/>
      <c r="J8" s="71" t="str">
        <f t="shared" si="1"/>
        <v/>
      </c>
      <c r="K8" s="56"/>
      <c r="M8" s="45" t="e">
        <f t="shared" si="0"/>
        <v>#N/A</v>
      </c>
      <c r="W8" s="48" t="str">
        <f t="shared" si="2"/>
        <v>()</v>
      </c>
      <c r="X8" s="48" t="e">
        <f t="shared" si="3"/>
        <v>#N/A</v>
      </c>
      <c r="Y8" s="48" t="e">
        <f t="shared" si="4"/>
        <v>#VALUE!</v>
      </c>
      <c r="Z8" s="48" t="str">
        <f t="shared" si="5"/>
        <v/>
      </c>
      <c r="AA8" s="48" t="str">
        <f t="shared" si="6"/>
        <v>단독</v>
      </c>
      <c r="AB8" s="48">
        <f t="shared" si="7"/>
        <v>0</v>
      </c>
      <c r="AC8" s="48">
        <f t="shared" si="8"/>
        <v>0</v>
      </c>
    </row>
    <row r="9" spans="1:29" ht="12" x14ac:dyDescent="0.3">
      <c r="A9" s="47">
        <v>4</v>
      </c>
      <c r="B9" s="57"/>
      <c r="C9" s="56"/>
      <c r="D9" s="56"/>
      <c r="E9" s="56"/>
      <c r="F9" s="58"/>
      <c r="G9" s="58"/>
      <c r="H9" s="58"/>
      <c r="I9" s="65"/>
      <c r="J9" s="71" t="str">
        <f t="shared" si="1"/>
        <v/>
      </c>
      <c r="K9" s="56"/>
      <c r="M9" s="45" t="e">
        <f t="shared" si="0"/>
        <v>#N/A</v>
      </c>
      <c r="W9" s="48" t="str">
        <f t="shared" si="2"/>
        <v>()</v>
      </c>
      <c r="X9" s="48" t="e">
        <f t="shared" si="3"/>
        <v>#N/A</v>
      </c>
      <c r="Y9" s="48" t="e">
        <f t="shared" si="4"/>
        <v>#VALUE!</v>
      </c>
      <c r="Z9" s="48" t="str">
        <f t="shared" si="5"/>
        <v/>
      </c>
      <c r="AA9" s="48" t="str">
        <f t="shared" si="6"/>
        <v>단독</v>
      </c>
      <c r="AB9" s="48">
        <f t="shared" si="7"/>
        <v>0</v>
      </c>
      <c r="AC9" s="48">
        <f t="shared" si="8"/>
        <v>0</v>
      </c>
    </row>
    <row r="10" spans="1:29" ht="12" x14ac:dyDescent="0.3">
      <c r="A10" s="47">
        <v>5</v>
      </c>
      <c r="B10" s="57"/>
      <c r="C10" s="56"/>
      <c r="D10" s="56"/>
      <c r="E10" s="56"/>
      <c r="F10" s="58"/>
      <c r="G10" s="58"/>
      <c r="H10" s="58"/>
      <c r="I10" s="65"/>
      <c r="J10" s="71" t="str">
        <f t="shared" si="1"/>
        <v/>
      </c>
      <c r="K10" s="56"/>
      <c r="M10" s="45" t="e">
        <f t="shared" si="0"/>
        <v>#N/A</v>
      </c>
      <c r="W10" s="48" t="str">
        <f t="shared" si="2"/>
        <v>()</v>
      </c>
      <c r="X10" s="48" t="e">
        <f t="shared" si="3"/>
        <v>#N/A</v>
      </c>
      <c r="Y10" s="48" t="e">
        <f t="shared" si="4"/>
        <v>#VALUE!</v>
      </c>
      <c r="Z10" s="48" t="str">
        <f t="shared" si="5"/>
        <v/>
      </c>
      <c r="AA10" s="48" t="str">
        <f t="shared" si="6"/>
        <v>단독</v>
      </c>
      <c r="AB10" s="48">
        <f t="shared" si="7"/>
        <v>0</v>
      </c>
      <c r="AC10" s="48">
        <f t="shared" si="8"/>
        <v>0</v>
      </c>
    </row>
    <row r="11" spans="1:29" ht="12" x14ac:dyDescent="0.3">
      <c r="A11" s="47">
        <v>6</v>
      </c>
      <c r="B11" s="57"/>
      <c r="C11" s="56"/>
      <c r="D11" s="56"/>
      <c r="E11" s="56"/>
      <c r="F11" s="58"/>
      <c r="G11" s="58"/>
      <c r="H11" s="58"/>
      <c r="I11" s="65"/>
      <c r="J11" s="71" t="str">
        <f t="shared" si="1"/>
        <v/>
      </c>
      <c r="K11" s="56"/>
      <c r="M11" s="45" t="e">
        <f t="shared" si="0"/>
        <v>#N/A</v>
      </c>
      <c r="W11" s="48" t="str">
        <f t="shared" si="2"/>
        <v>()</v>
      </c>
      <c r="X11" s="48" t="e">
        <f t="shared" si="3"/>
        <v>#N/A</v>
      </c>
      <c r="Y11" s="48" t="e">
        <f t="shared" si="4"/>
        <v>#VALUE!</v>
      </c>
      <c r="Z11" s="48" t="str">
        <f t="shared" si="5"/>
        <v/>
      </c>
      <c r="AA11" s="48" t="str">
        <f t="shared" si="6"/>
        <v>단독</v>
      </c>
      <c r="AB11" s="48">
        <f t="shared" si="7"/>
        <v>0</v>
      </c>
      <c r="AC11" s="48">
        <f t="shared" si="8"/>
        <v>0</v>
      </c>
    </row>
    <row r="12" spans="1:29" ht="12" x14ac:dyDescent="0.3">
      <c r="A12" s="47">
        <v>7</v>
      </c>
      <c r="B12" s="57"/>
      <c r="C12" s="56"/>
      <c r="D12" s="56"/>
      <c r="E12" s="56"/>
      <c r="F12" s="58"/>
      <c r="G12" s="58"/>
      <c r="H12" s="58"/>
      <c r="I12" s="65"/>
      <c r="J12" s="71" t="str">
        <f t="shared" si="1"/>
        <v/>
      </c>
      <c r="K12" s="56"/>
      <c r="M12" s="45" t="e">
        <f t="shared" si="0"/>
        <v>#N/A</v>
      </c>
      <c r="W12" s="48" t="str">
        <f t="shared" si="2"/>
        <v>()</v>
      </c>
      <c r="X12" s="48" t="e">
        <f t="shared" si="3"/>
        <v>#N/A</v>
      </c>
      <c r="Y12" s="48" t="e">
        <f t="shared" si="4"/>
        <v>#VALUE!</v>
      </c>
      <c r="Z12" s="48" t="str">
        <f t="shared" si="5"/>
        <v/>
      </c>
      <c r="AA12" s="48" t="str">
        <f t="shared" si="6"/>
        <v>단독</v>
      </c>
      <c r="AB12" s="48">
        <f t="shared" si="7"/>
        <v>0</v>
      </c>
      <c r="AC12" s="48">
        <f t="shared" si="8"/>
        <v>0</v>
      </c>
    </row>
    <row r="13" spans="1:29" ht="12" x14ac:dyDescent="0.3">
      <c r="A13" s="47">
        <v>8</v>
      </c>
      <c r="B13" s="57"/>
      <c r="C13" s="56"/>
      <c r="D13" s="56"/>
      <c r="E13" s="56"/>
      <c r="F13" s="58"/>
      <c r="G13" s="58"/>
      <c r="H13" s="58"/>
      <c r="I13" s="65"/>
      <c r="J13" s="71" t="str">
        <f t="shared" si="1"/>
        <v/>
      </c>
      <c r="K13" s="56"/>
      <c r="M13" s="45" t="e">
        <f t="shared" si="0"/>
        <v>#N/A</v>
      </c>
      <c r="W13" s="48" t="str">
        <f t="shared" si="2"/>
        <v>()</v>
      </c>
      <c r="X13" s="48" t="e">
        <f t="shared" si="3"/>
        <v>#N/A</v>
      </c>
      <c r="Y13" s="48" t="e">
        <f t="shared" si="4"/>
        <v>#VALUE!</v>
      </c>
      <c r="Z13" s="48" t="str">
        <f t="shared" si="5"/>
        <v/>
      </c>
      <c r="AA13" s="48" t="str">
        <f t="shared" si="6"/>
        <v>단독</v>
      </c>
      <c r="AB13" s="48">
        <f t="shared" si="7"/>
        <v>0</v>
      </c>
      <c r="AC13" s="48">
        <f t="shared" si="8"/>
        <v>0</v>
      </c>
    </row>
    <row r="14" spans="1:29" ht="12" x14ac:dyDescent="0.3">
      <c r="A14" s="47">
        <v>9</v>
      </c>
      <c r="B14" s="57"/>
      <c r="C14" s="56"/>
      <c r="D14" s="56"/>
      <c r="E14" s="56"/>
      <c r="F14" s="58"/>
      <c r="G14" s="58"/>
      <c r="H14" s="58"/>
      <c r="I14" s="65"/>
      <c r="J14" s="71" t="str">
        <f t="shared" si="1"/>
        <v/>
      </c>
      <c r="K14" s="56"/>
      <c r="M14" s="45" t="e">
        <f t="shared" si="0"/>
        <v>#N/A</v>
      </c>
      <c r="W14" s="48" t="str">
        <f t="shared" si="2"/>
        <v>()</v>
      </c>
      <c r="X14" s="48" t="e">
        <f t="shared" si="3"/>
        <v>#N/A</v>
      </c>
      <c r="Y14" s="48" t="e">
        <f t="shared" si="4"/>
        <v>#VALUE!</v>
      </c>
      <c r="Z14" s="48" t="str">
        <f t="shared" si="5"/>
        <v/>
      </c>
      <c r="AA14" s="48" t="str">
        <f t="shared" si="6"/>
        <v>단독</v>
      </c>
      <c r="AB14" s="48">
        <f t="shared" si="7"/>
        <v>0</v>
      </c>
      <c r="AC14" s="48">
        <f t="shared" si="8"/>
        <v>0</v>
      </c>
    </row>
    <row r="15" spans="1:29" ht="12" x14ac:dyDescent="0.3">
      <c r="A15" s="47">
        <v>10</v>
      </c>
      <c r="B15" s="57"/>
      <c r="C15" s="56"/>
      <c r="D15" s="56"/>
      <c r="E15" s="56"/>
      <c r="F15" s="58"/>
      <c r="G15" s="58"/>
      <c r="H15" s="58"/>
      <c r="I15" s="65"/>
      <c r="J15" s="71" t="str">
        <f t="shared" si="1"/>
        <v/>
      </c>
      <c r="K15" s="56"/>
      <c r="M15" s="45" t="e">
        <f t="shared" si="0"/>
        <v>#N/A</v>
      </c>
      <c r="W15" s="48" t="str">
        <f t="shared" si="2"/>
        <v>()</v>
      </c>
      <c r="X15" s="48" t="e">
        <f t="shared" si="3"/>
        <v>#N/A</v>
      </c>
      <c r="Y15" s="48" t="e">
        <f t="shared" si="4"/>
        <v>#VALUE!</v>
      </c>
      <c r="Z15" s="48" t="str">
        <f t="shared" si="5"/>
        <v/>
      </c>
      <c r="AA15" s="48" t="str">
        <f t="shared" si="6"/>
        <v>단독</v>
      </c>
      <c r="AB15" s="48">
        <f t="shared" si="7"/>
        <v>0</v>
      </c>
      <c r="AC15" s="48">
        <f t="shared" si="8"/>
        <v>0</v>
      </c>
    </row>
    <row r="16" spans="1:29" ht="12" x14ac:dyDescent="0.3">
      <c r="A16" s="47">
        <v>11</v>
      </c>
      <c r="B16" s="57"/>
      <c r="C16" s="56"/>
      <c r="D16" s="56"/>
      <c r="E16" s="56"/>
      <c r="F16" s="58"/>
      <c r="G16" s="58"/>
      <c r="H16" s="58"/>
      <c r="I16" s="65"/>
      <c r="J16" s="71" t="str">
        <f t="shared" si="1"/>
        <v/>
      </c>
      <c r="K16" s="56"/>
      <c r="M16" s="45" t="e">
        <f t="shared" si="0"/>
        <v>#N/A</v>
      </c>
      <c r="W16" s="48" t="str">
        <f t="shared" si="2"/>
        <v>()</v>
      </c>
      <c r="X16" s="48" t="e">
        <f t="shared" si="3"/>
        <v>#N/A</v>
      </c>
      <c r="Y16" s="48" t="e">
        <f t="shared" si="4"/>
        <v>#VALUE!</v>
      </c>
      <c r="Z16" s="48" t="str">
        <f t="shared" si="5"/>
        <v/>
      </c>
      <c r="AA16" s="48" t="str">
        <f t="shared" si="6"/>
        <v>단독</v>
      </c>
      <c r="AB16" s="48">
        <f t="shared" si="7"/>
        <v>0</v>
      </c>
      <c r="AC16" s="48">
        <f t="shared" si="8"/>
        <v>0</v>
      </c>
    </row>
    <row r="17" spans="1:29" ht="12" x14ac:dyDescent="0.3">
      <c r="A17" s="47">
        <v>12</v>
      </c>
      <c r="B17" s="57"/>
      <c r="C17" s="56"/>
      <c r="D17" s="56"/>
      <c r="E17" s="56"/>
      <c r="F17" s="58"/>
      <c r="G17" s="58"/>
      <c r="H17" s="58"/>
      <c r="I17" s="65"/>
      <c r="J17" s="71" t="str">
        <f t="shared" si="1"/>
        <v/>
      </c>
      <c r="K17" s="56"/>
      <c r="M17" s="45" t="e">
        <f t="shared" si="0"/>
        <v>#N/A</v>
      </c>
      <c r="W17" s="48" t="str">
        <f t="shared" si="2"/>
        <v>()</v>
      </c>
      <c r="X17" s="48" t="e">
        <f t="shared" si="3"/>
        <v>#N/A</v>
      </c>
      <c r="Y17" s="48" t="e">
        <f t="shared" si="4"/>
        <v>#VALUE!</v>
      </c>
      <c r="Z17" s="48" t="str">
        <f t="shared" si="5"/>
        <v/>
      </c>
      <c r="AA17" s="48" t="str">
        <f t="shared" si="6"/>
        <v>단독</v>
      </c>
      <c r="AB17" s="48">
        <f t="shared" si="7"/>
        <v>0</v>
      </c>
      <c r="AC17" s="48">
        <f t="shared" si="8"/>
        <v>0</v>
      </c>
    </row>
    <row r="18" spans="1:29" ht="12" x14ac:dyDescent="0.3">
      <c r="A18" s="47">
        <v>13</v>
      </c>
      <c r="B18" s="57"/>
      <c r="C18" s="56"/>
      <c r="D18" s="56"/>
      <c r="E18" s="56"/>
      <c r="F18" s="58"/>
      <c r="G18" s="58"/>
      <c r="H18" s="58"/>
      <c r="I18" s="65"/>
      <c r="J18" s="71" t="str">
        <f t="shared" si="1"/>
        <v/>
      </c>
      <c r="K18" s="56"/>
      <c r="M18" s="45" t="e">
        <f t="shared" si="0"/>
        <v>#N/A</v>
      </c>
      <c r="W18" s="48" t="str">
        <f t="shared" si="2"/>
        <v>()</v>
      </c>
      <c r="X18" s="48" t="e">
        <f t="shared" si="3"/>
        <v>#N/A</v>
      </c>
      <c r="Y18" s="48" t="e">
        <f t="shared" si="4"/>
        <v>#VALUE!</v>
      </c>
      <c r="Z18" s="48" t="str">
        <f t="shared" si="5"/>
        <v/>
      </c>
      <c r="AA18" s="48" t="str">
        <f t="shared" si="6"/>
        <v>단독</v>
      </c>
      <c r="AB18" s="48">
        <f t="shared" si="7"/>
        <v>0</v>
      </c>
      <c r="AC18" s="48">
        <f t="shared" si="8"/>
        <v>0</v>
      </c>
    </row>
    <row r="19" spans="1:29" ht="12" x14ac:dyDescent="0.3">
      <c r="A19" s="47">
        <v>14</v>
      </c>
      <c r="B19" s="57"/>
      <c r="C19" s="56"/>
      <c r="D19" s="56"/>
      <c r="E19" s="56"/>
      <c r="F19" s="58"/>
      <c r="G19" s="58"/>
      <c r="H19" s="58"/>
      <c r="I19" s="65"/>
      <c r="J19" s="71" t="str">
        <f t="shared" si="1"/>
        <v/>
      </c>
      <c r="K19" s="56"/>
      <c r="M19" s="45" t="e">
        <f t="shared" si="0"/>
        <v>#N/A</v>
      </c>
      <c r="W19" s="48" t="str">
        <f t="shared" si="2"/>
        <v>()</v>
      </c>
      <c r="X19" s="48" t="e">
        <f t="shared" si="3"/>
        <v>#N/A</v>
      </c>
      <c r="Y19" s="48" t="e">
        <f t="shared" si="4"/>
        <v>#VALUE!</v>
      </c>
      <c r="Z19" s="48" t="str">
        <f t="shared" si="5"/>
        <v/>
      </c>
      <c r="AA19" s="48" t="str">
        <f t="shared" si="6"/>
        <v>단독</v>
      </c>
      <c r="AB19" s="48">
        <f t="shared" si="7"/>
        <v>0</v>
      </c>
      <c r="AC19" s="48">
        <f t="shared" si="8"/>
        <v>0</v>
      </c>
    </row>
    <row r="20" spans="1:29" ht="12" x14ac:dyDescent="0.3">
      <c r="A20" s="47">
        <v>15</v>
      </c>
      <c r="B20" s="57"/>
      <c r="C20" s="56"/>
      <c r="D20" s="56"/>
      <c r="E20" s="56"/>
      <c r="F20" s="58"/>
      <c r="G20" s="58"/>
      <c r="H20" s="58"/>
      <c r="I20" s="65"/>
      <c r="J20" s="71" t="str">
        <f t="shared" si="1"/>
        <v/>
      </c>
      <c r="K20" s="56"/>
      <c r="M20" s="45" t="e">
        <f t="shared" si="0"/>
        <v>#N/A</v>
      </c>
      <c r="W20" s="48" t="str">
        <f t="shared" si="2"/>
        <v>()</v>
      </c>
      <c r="X20" s="48" t="e">
        <f t="shared" si="3"/>
        <v>#N/A</v>
      </c>
      <c r="Y20" s="48" t="e">
        <f t="shared" si="4"/>
        <v>#VALUE!</v>
      </c>
      <c r="Z20" s="48" t="str">
        <f t="shared" si="5"/>
        <v/>
      </c>
      <c r="AA20" s="48" t="str">
        <f t="shared" si="6"/>
        <v>단독</v>
      </c>
      <c r="AB20" s="48">
        <f t="shared" si="7"/>
        <v>0</v>
      </c>
      <c r="AC20" s="48">
        <f t="shared" si="8"/>
        <v>0</v>
      </c>
    </row>
    <row r="21" spans="1:29" ht="12" x14ac:dyDescent="0.3">
      <c r="A21" s="47">
        <v>16</v>
      </c>
      <c r="B21" s="57"/>
      <c r="C21" s="56"/>
      <c r="D21" s="56"/>
      <c r="E21" s="56"/>
      <c r="F21" s="58"/>
      <c r="G21" s="58"/>
      <c r="H21" s="58"/>
      <c r="I21" s="65"/>
      <c r="J21" s="71" t="str">
        <f t="shared" si="1"/>
        <v/>
      </c>
      <c r="K21" s="56"/>
      <c r="M21" s="45" t="e">
        <f t="shared" si="0"/>
        <v>#N/A</v>
      </c>
      <c r="W21" s="48" t="str">
        <f t="shared" si="2"/>
        <v>()</v>
      </c>
      <c r="X21" s="48" t="e">
        <f t="shared" si="3"/>
        <v>#N/A</v>
      </c>
      <c r="Y21" s="48" t="e">
        <f t="shared" si="4"/>
        <v>#VALUE!</v>
      </c>
      <c r="Z21" s="48" t="str">
        <f t="shared" si="5"/>
        <v/>
      </c>
      <c r="AA21" s="48" t="str">
        <f t="shared" si="6"/>
        <v>단독</v>
      </c>
      <c r="AB21" s="48">
        <f t="shared" si="7"/>
        <v>0</v>
      </c>
      <c r="AC21" s="48">
        <f t="shared" si="8"/>
        <v>0</v>
      </c>
    </row>
    <row r="22" spans="1:29" ht="12" x14ac:dyDescent="0.3">
      <c r="A22" s="47">
        <v>17</v>
      </c>
      <c r="B22" s="57"/>
      <c r="C22" s="56"/>
      <c r="D22" s="56"/>
      <c r="E22" s="56"/>
      <c r="F22" s="58"/>
      <c r="G22" s="58"/>
      <c r="H22" s="58"/>
      <c r="I22" s="65"/>
      <c r="J22" s="71" t="str">
        <f t="shared" si="1"/>
        <v/>
      </c>
      <c r="K22" s="56"/>
      <c r="M22" s="45" t="e">
        <f t="shared" si="0"/>
        <v>#N/A</v>
      </c>
      <c r="W22" s="48" t="str">
        <f t="shared" si="2"/>
        <v>()</v>
      </c>
      <c r="X22" s="48" t="e">
        <f t="shared" si="3"/>
        <v>#N/A</v>
      </c>
      <c r="Y22" s="48" t="e">
        <f t="shared" si="4"/>
        <v>#VALUE!</v>
      </c>
      <c r="Z22" s="48" t="str">
        <f t="shared" si="5"/>
        <v/>
      </c>
      <c r="AA22" s="48" t="str">
        <f t="shared" si="6"/>
        <v>단독</v>
      </c>
      <c r="AB22" s="48">
        <f t="shared" si="7"/>
        <v>0</v>
      </c>
      <c r="AC22" s="48">
        <f t="shared" si="8"/>
        <v>0</v>
      </c>
    </row>
    <row r="23" spans="1:29" ht="12" x14ac:dyDescent="0.3">
      <c r="A23" s="47">
        <v>18</v>
      </c>
      <c r="B23" s="57"/>
      <c r="C23" s="56"/>
      <c r="D23" s="56"/>
      <c r="E23" s="56"/>
      <c r="F23" s="58"/>
      <c r="G23" s="58"/>
      <c r="H23" s="58"/>
      <c r="I23" s="65"/>
      <c r="J23" s="71" t="str">
        <f t="shared" si="1"/>
        <v/>
      </c>
      <c r="K23" s="56"/>
      <c r="M23" s="45" t="e">
        <f t="shared" si="0"/>
        <v>#N/A</v>
      </c>
      <c r="W23" s="48" t="str">
        <f t="shared" si="2"/>
        <v>()</v>
      </c>
      <c r="X23" s="48" t="e">
        <f t="shared" si="3"/>
        <v>#N/A</v>
      </c>
      <c r="Y23" s="48" t="e">
        <f t="shared" si="4"/>
        <v>#VALUE!</v>
      </c>
      <c r="Z23" s="48" t="str">
        <f t="shared" si="5"/>
        <v/>
      </c>
      <c r="AA23" s="48" t="str">
        <f t="shared" si="6"/>
        <v>단독</v>
      </c>
      <c r="AB23" s="48">
        <f t="shared" si="7"/>
        <v>0</v>
      </c>
      <c r="AC23" s="48">
        <f t="shared" si="8"/>
        <v>0</v>
      </c>
    </row>
    <row r="24" spans="1:29" ht="12" x14ac:dyDescent="0.3">
      <c r="A24" s="47">
        <v>19</v>
      </c>
      <c r="B24" s="57"/>
      <c r="C24" s="56"/>
      <c r="D24" s="56"/>
      <c r="E24" s="56"/>
      <c r="F24" s="58"/>
      <c r="G24" s="58"/>
      <c r="H24" s="58"/>
      <c r="I24" s="65"/>
      <c r="J24" s="71" t="str">
        <f t="shared" si="1"/>
        <v/>
      </c>
      <c r="K24" s="56"/>
      <c r="M24" s="45" t="e">
        <f t="shared" si="0"/>
        <v>#N/A</v>
      </c>
      <c r="W24" s="48" t="str">
        <f t="shared" si="2"/>
        <v>()</v>
      </c>
      <c r="X24" s="48" t="e">
        <f t="shared" si="3"/>
        <v>#N/A</v>
      </c>
      <c r="Y24" s="48" t="e">
        <f t="shared" si="4"/>
        <v>#VALUE!</v>
      </c>
      <c r="Z24" s="48" t="str">
        <f t="shared" si="5"/>
        <v/>
      </c>
      <c r="AA24" s="48" t="str">
        <f t="shared" si="6"/>
        <v>단독</v>
      </c>
      <c r="AB24" s="48">
        <f t="shared" si="7"/>
        <v>0</v>
      </c>
      <c r="AC24" s="48">
        <f t="shared" si="8"/>
        <v>0</v>
      </c>
    </row>
    <row r="25" spans="1:29" ht="12" x14ac:dyDescent="0.3">
      <c r="A25" s="47">
        <v>20</v>
      </c>
      <c r="B25" s="57"/>
      <c r="C25" s="56"/>
      <c r="D25" s="56"/>
      <c r="E25" s="56"/>
      <c r="F25" s="58"/>
      <c r="G25" s="58"/>
      <c r="H25" s="58"/>
      <c r="I25" s="65"/>
      <c r="J25" s="71" t="str">
        <f t="shared" si="1"/>
        <v/>
      </c>
      <c r="K25" s="56"/>
      <c r="M25" s="45" t="e">
        <f t="shared" si="0"/>
        <v>#N/A</v>
      </c>
      <c r="W25" s="48" t="str">
        <f t="shared" si="2"/>
        <v>()</v>
      </c>
      <c r="X25" s="48" t="e">
        <f t="shared" si="3"/>
        <v>#N/A</v>
      </c>
      <c r="Y25" s="48" t="e">
        <f t="shared" si="4"/>
        <v>#VALUE!</v>
      </c>
      <c r="Z25" s="48" t="str">
        <f t="shared" si="5"/>
        <v/>
      </c>
      <c r="AA25" s="48" t="str">
        <f t="shared" si="6"/>
        <v>단독</v>
      </c>
      <c r="AB25" s="48">
        <f t="shared" si="7"/>
        <v>0</v>
      </c>
      <c r="AC25" s="48">
        <f t="shared" si="8"/>
        <v>0</v>
      </c>
    </row>
    <row r="26" spans="1:29" ht="12" x14ac:dyDescent="0.3">
      <c r="A26" s="47">
        <v>21</v>
      </c>
      <c r="B26" s="57"/>
      <c r="C26" s="56"/>
      <c r="D26" s="56"/>
      <c r="E26" s="56"/>
      <c r="F26" s="58"/>
      <c r="G26" s="58"/>
      <c r="H26" s="58"/>
      <c r="I26" s="65"/>
      <c r="J26" s="71" t="str">
        <f t="shared" si="1"/>
        <v/>
      </c>
      <c r="K26" s="56"/>
      <c r="M26" s="45" t="e">
        <f t="shared" si="0"/>
        <v>#N/A</v>
      </c>
      <c r="W26" s="48" t="str">
        <f t="shared" si="2"/>
        <v>()</v>
      </c>
      <c r="X26" s="48" t="e">
        <f t="shared" si="3"/>
        <v>#N/A</v>
      </c>
      <c r="Y26" s="48" t="e">
        <f t="shared" si="4"/>
        <v>#VALUE!</v>
      </c>
      <c r="Z26" s="48" t="str">
        <f t="shared" si="5"/>
        <v/>
      </c>
      <c r="AA26" s="48" t="str">
        <f t="shared" si="6"/>
        <v>단독</v>
      </c>
      <c r="AB26" s="48">
        <f t="shared" si="7"/>
        <v>0</v>
      </c>
      <c r="AC26" s="48">
        <f t="shared" si="8"/>
        <v>0</v>
      </c>
    </row>
    <row r="27" spans="1:29" ht="12" x14ac:dyDescent="0.3">
      <c r="A27" s="47">
        <v>22</v>
      </c>
      <c r="B27" s="57"/>
      <c r="C27" s="56"/>
      <c r="D27" s="56"/>
      <c r="E27" s="56"/>
      <c r="F27" s="58"/>
      <c r="G27" s="58"/>
      <c r="H27" s="58"/>
      <c r="I27" s="65"/>
      <c r="J27" s="71" t="str">
        <f t="shared" si="1"/>
        <v/>
      </c>
      <c r="K27" s="56"/>
      <c r="M27" s="45" t="e">
        <f t="shared" si="0"/>
        <v>#N/A</v>
      </c>
      <c r="W27" s="48" t="str">
        <f t="shared" si="2"/>
        <v>()</v>
      </c>
      <c r="X27" s="48" t="e">
        <f t="shared" si="3"/>
        <v>#N/A</v>
      </c>
      <c r="Y27" s="48" t="e">
        <f t="shared" si="4"/>
        <v>#VALUE!</v>
      </c>
      <c r="Z27" s="48" t="str">
        <f t="shared" si="5"/>
        <v/>
      </c>
      <c r="AA27" s="48" t="str">
        <f t="shared" si="6"/>
        <v>단독</v>
      </c>
      <c r="AB27" s="48">
        <f t="shared" si="7"/>
        <v>0</v>
      </c>
      <c r="AC27" s="48">
        <f t="shared" si="8"/>
        <v>0</v>
      </c>
    </row>
    <row r="28" spans="1:29" ht="12" x14ac:dyDescent="0.3">
      <c r="A28" s="47">
        <v>23</v>
      </c>
      <c r="B28" s="57"/>
      <c r="C28" s="56"/>
      <c r="D28" s="56"/>
      <c r="E28" s="56"/>
      <c r="F28" s="58"/>
      <c r="G28" s="58"/>
      <c r="H28" s="58"/>
      <c r="I28" s="65"/>
      <c r="J28" s="71" t="str">
        <f t="shared" si="1"/>
        <v/>
      </c>
      <c r="K28" s="56"/>
      <c r="M28" s="45" t="e">
        <f t="shared" si="0"/>
        <v>#N/A</v>
      </c>
      <c r="W28" s="48" t="str">
        <f t="shared" si="2"/>
        <v>()</v>
      </c>
      <c r="X28" s="48" t="e">
        <f t="shared" si="3"/>
        <v>#N/A</v>
      </c>
      <c r="Y28" s="48" t="e">
        <f t="shared" si="4"/>
        <v>#VALUE!</v>
      </c>
      <c r="Z28" s="48" t="str">
        <f t="shared" si="5"/>
        <v/>
      </c>
      <c r="AA28" s="48" t="str">
        <f t="shared" si="6"/>
        <v>단독</v>
      </c>
      <c r="AB28" s="48">
        <f t="shared" si="7"/>
        <v>0</v>
      </c>
      <c r="AC28" s="48">
        <f t="shared" si="8"/>
        <v>0</v>
      </c>
    </row>
    <row r="29" spans="1:29" ht="12" x14ac:dyDescent="0.3">
      <c r="A29" s="47">
        <v>24</v>
      </c>
      <c r="B29" s="57"/>
      <c r="C29" s="56"/>
      <c r="D29" s="56"/>
      <c r="E29" s="56"/>
      <c r="F29" s="58"/>
      <c r="G29" s="58"/>
      <c r="H29" s="58"/>
      <c r="I29" s="65"/>
      <c r="J29" s="71" t="str">
        <f t="shared" si="1"/>
        <v/>
      </c>
      <c r="K29" s="56"/>
      <c r="M29" s="45" t="e">
        <f t="shared" si="0"/>
        <v>#N/A</v>
      </c>
      <c r="W29" s="48" t="str">
        <f t="shared" si="2"/>
        <v>()</v>
      </c>
      <c r="X29" s="48" t="e">
        <f t="shared" si="3"/>
        <v>#N/A</v>
      </c>
      <c r="Y29" s="48" t="e">
        <f t="shared" si="4"/>
        <v>#VALUE!</v>
      </c>
      <c r="Z29" s="48" t="str">
        <f t="shared" si="5"/>
        <v/>
      </c>
      <c r="AA29" s="48" t="str">
        <f t="shared" si="6"/>
        <v>단독</v>
      </c>
      <c r="AB29" s="48">
        <f t="shared" si="7"/>
        <v>0</v>
      </c>
      <c r="AC29" s="48">
        <f t="shared" si="8"/>
        <v>0</v>
      </c>
    </row>
    <row r="30" spans="1:29" ht="12" x14ac:dyDescent="0.3">
      <c r="A30" s="47">
        <v>25</v>
      </c>
      <c r="B30" s="57"/>
      <c r="C30" s="56"/>
      <c r="D30" s="56"/>
      <c r="E30" s="56"/>
      <c r="F30" s="58"/>
      <c r="G30" s="58"/>
      <c r="H30" s="58"/>
      <c r="I30" s="65"/>
      <c r="J30" s="71" t="str">
        <f t="shared" si="1"/>
        <v/>
      </c>
      <c r="K30" s="56"/>
      <c r="M30" s="45" t="e">
        <f t="shared" si="0"/>
        <v>#N/A</v>
      </c>
      <c r="W30" s="48" t="str">
        <f t="shared" si="2"/>
        <v>()</v>
      </c>
      <c r="X30" s="48" t="e">
        <f t="shared" si="3"/>
        <v>#N/A</v>
      </c>
      <c r="Y30" s="48" t="e">
        <f t="shared" si="4"/>
        <v>#VALUE!</v>
      </c>
      <c r="Z30" s="48" t="str">
        <f t="shared" si="5"/>
        <v/>
      </c>
      <c r="AA30" s="48" t="str">
        <f t="shared" si="6"/>
        <v>단독</v>
      </c>
      <c r="AB30" s="48">
        <f t="shared" si="7"/>
        <v>0</v>
      </c>
      <c r="AC30" s="48">
        <f t="shared" si="8"/>
        <v>0</v>
      </c>
    </row>
    <row r="31" spans="1:29" ht="12" x14ac:dyDescent="0.3">
      <c r="A31" s="47">
        <v>26</v>
      </c>
      <c r="B31" s="57"/>
      <c r="C31" s="56"/>
      <c r="D31" s="56"/>
      <c r="E31" s="56"/>
      <c r="F31" s="58"/>
      <c r="G31" s="58"/>
      <c r="H31" s="58"/>
      <c r="I31" s="65"/>
      <c r="J31" s="71" t="str">
        <f t="shared" si="1"/>
        <v/>
      </c>
      <c r="K31" s="56"/>
      <c r="M31" s="45" t="e">
        <f t="shared" si="0"/>
        <v>#N/A</v>
      </c>
      <c r="W31" s="48" t="str">
        <f t="shared" si="2"/>
        <v>()</v>
      </c>
      <c r="X31" s="48" t="e">
        <f t="shared" si="3"/>
        <v>#N/A</v>
      </c>
      <c r="Y31" s="48" t="e">
        <f t="shared" si="4"/>
        <v>#VALUE!</v>
      </c>
      <c r="Z31" s="48" t="str">
        <f t="shared" si="5"/>
        <v/>
      </c>
      <c r="AA31" s="48" t="str">
        <f t="shared" si="6"/>
        <v>단독</v>
      </c>
      <c r="AB31" s="48">
        <f t="shared" si="7"/>
        <v>0</v>
      </c>
      <c r="AC31" s="48">
        <f t="shared" si="8"/>
        <v>0</v>
      </c>
    </row>
    <row r="32" spans="1:29" ht="12" x14ac:dyDescent="0.3">
      <c r="A32" s="47">
        <v>27</v>
      </c>
      <c r="B32" s="57"/>
      <c r="C32" s="56"/>
      <c r="D32" s="56"/>
      <c r="E32" s="56"/>
      <c r="F32" s="58"/>
      <c r="G32" s="58"/>
      <c r="H32" s="58"/>
      <c r="I32" s="65"/>
      <c r="J32" s="71" t="str">
        <f t="shared" si="1"/>
        <v/>
      </c>
      <c r="K32" s="56"/>
      <c r="M32" s="45" t="e">
        <f t="shared" si="0"/>
        <v>#N/A</v>
      </c>
      <c r="W32" s="48" t="str">
        <f t="shared" si="2"/>
        <v>()</v>
      </c>
      <c r="X32" s="48" t="e">
        <f t="shared" si="3"/>
        <v>#N/A</v>
      </c>
      <c r="Y32" s="48" t="e">
        <f t="shared" si="4"/>
        <v>#VALUE!</v>
      </c>
      <c r="Z32" s="48" t="str">
        <f t="shared" si="5"/>
        <v/>
      </c>
      <c r="AA32" s="48" t="str">
        <f t="shared" si="6"/>
        <v>단독</v>
      </c>
      <c r="AB32" s="48">
        <f t="shared" si="7"/>
        <v>0</v>
      </c>
      <c r="AC32" s="48">
        <f t="shared" si="8"/>
        <v>0</v>
      </c>
    </row>
    <row r="33" spans="1:29" ht="12" x14ac:dyDescent="0.3">
      <c r="A33" s="47">
        <v>28</v>
      </c>
      <c r="B33" s="57"/>
      <c r="C33" s="56"/>
      <c r="D33" s="56"/>
      <c r="E33" s="56"/>
      <c r="F33" s="58"/>
      <c r="G33" s="58"/>
      <c r="H33" s="58"/>
      <c r="I33" s="65"/>
      <c r="J33" s="71" t="str">
        <f t="shared" si="1"/>
        <v/>
      </c>
      <c r="K33" s="56"/>
      <c r="M33" s="45" t="e">
        <f t="shared" si="0"/>
        <v>#N/A</v>
      </c>
      <c r="W33" s="48" t="str">
        <f t="shared" si="2"/>
        <v>()</v>
      </c>
      <c r="X33" s="48" t="e">
        <f t="shared" si="3"/>
        <v>#N/A</v>
      </c>
      <c r="Y33" s="48" t="e">
        <f t="shared" si="4"/>
        <v>#VALUE!</v>
      </c>
      <c r="Z33" s="48" t="str">
        <f t="shared" si="5"/>
        <v/>
      </c>
      <c r="AA33" s="48" t="str">
        <f t="shared" si="6"/>
        <v>단독</v>
      </c>
      <c r="AB33" s="48">
        <f t="shared" si="7"/>
        <v>0</v>
      </c>
      <c r="AC33" s="48">
        <f t="shared" si="8"/>
        <v>0</v>
      </c>
    </row>
    <row r="34" spans="1:29" ht="12" x14ac:dyDescent="0.3">
      <c r="A34" s="47">
        <v>29</v>
      </c>
      <c r="B34" s="57"/>
      <c r="C34" s="56"/>
      <c r="D34" s="56"/>
      <c r="E34" s="56"/>
      <c r="F34" s="58"/>
      <c r="G34" s="58"/>
      <c r="H34" s="58"/>
      <c r="I34" s="65"/>
      <c r="J34" s="71" t="str">
        <f t="shared" si="1"/>
        <v/>
      </c>
      <c r="K34" s="56"/>
      <c r="M34" s="45" t="e">
        <f t="shared" si="0"/>
        <v>#N/A</v>
      </c>
      <c r="W34" s="48" t="str">
        <f t="shared" si="2"/>
        <v>()</v>
      </c>
      <c r="X34" s="48" t="e">
        <f t="shared" si="3"/>
        <v>#N/A</v>
      </c>
      <c r="Y34" s="48" t="e">
        <f t="shared" si="4"/>
        <v>#VALUE!</v>
      </c>
      <c r="Z34" s="48" t="str">
        <f t="shared" si="5"/>
        <v/>
      </c>
      <c r="AA34" s="48" t="str">
        <f t="shared" si="6"/>
        <v>단독</v>
      </c>
      <c r="AB34" s="48">
        <f t="shared" si="7"/>
        <v>0</v>
      </c>
      <c r="AC34" s="48">
        <f t="shared" si="8"/>
        <v>0</v>
      </c>
    </row>
    <row r="35" spans="1:29" ht="12" x14ac:dyDescent="0.3">
      <c r="A35" s="47">
        <v>30</v>
      </c>
      <c r="B35" s="57"/>
      <c r="C35" s="56"/>
      <c r="D35" s="56"/>
      <c r="E35" s="56"/>
      <c r="F35" s="58"/>
      <c r="G35" s="58"/>
      <c r="H35" s="58"/>
      <c r="I35" s="65"/>
      <c r="J35" s="71" t="str">
        <f t="shared" si="1"/>
        <v/>
      </c>
      <c r="K35" s="56"/>
      <c r="M35" s="45" t="e">
        <f t="shared" si="0"/>
        <v>#N/A</v>
      </c>
      <c r="W35" s="48" t="str">
        <f t="shared" si="2"/>
        <v>()</v>
      </c>
      <c r="X35" s="48" t="e">
        <f t="shared" si="3"/>
        <v>#N/A</v>
      </c>
      <c r="Y35" s="48" t="e">
        <f t="shared" si="4"/>
        <v>#VALUE!</v>
      </c>
      <c r="Z35" s="48" t="str">
        <f t="shared" si="5"/>
        <v/>
      </c>
      <c r="AA35" s="48" t="str">
        <f t="shared" si="6"/>
        <v>단독</v>
      </c>
      <c r="AB35" s="48">
        <f t="shared" si="7"/>
        <v>0</v>
      </c>
      <c r="AC35" s="48">
        <f t="shared" si="8"/>
        <v>0</v>
      </c>
    </row>
    <row r="36" spans="1:29" ht="12" x14ac:dyDescent="0.3">
      <c r="A36" s="47">
        <v>31</v>
      </c>
      <c r="B36" s="57"/>
      <c r="C36" s="56"/>
      <c r="D36" s="56"/>
      <c r="E36" s="56"/>
      <c r="F36" s="58"/>
      <c r="G36" s="58"/>
      <c r="H36" s="58"/>
      <c r="I36" s="65"/>
      <c r="J36" s="71" t="str">
        <f t="shared" si="1"/>
        <v/>
      </c>
      <c r="K36" s="56"/>
      <c r="M36" s="45" t="e">
        <f t="shared" si="0"/>
        <v>#N/A</v>
      </c>
      <c r="W36" s="48" t="str">
        <f t="shared" si="2"/>
        <v>()</v>
      </c>
      <c r="X36" s="48" t="e">
        <f t="shared" si="3"/>
        <v>#N/A</v>
      </c>
      <c r="Y36" s="48" t="e">
        <f t="shared" si="4"/>
        <v>#VALUE!</v>
      </c>
      <c r="Z36" s="48" t="str">
        <f t="shared" si="5"/>
        <v/>
      </c>
      <c r="AA36" s="48" t="str">
        <f t="shared" si="6"/>
        <v>단독</v>
      </c>
      <c r="AB36" s="48">
        <f t="shared" si="7"/>
        <v>0</v>
      </c>
      <c r="AC36" s="48">
        <f t="shared" si="8"/>
        <v>0</v>
      </c>
    </row>
    <row r="37" spans="1:29" ht="12" x14ac:dyDescent="0.3">
      <c r="A37" s="47">
        <v>32</v>
      </c>
      <c r="B37" s="57"/>
      <c r="C37" s="56"/>
      <c r="D37" s="56"/>
      <c r="E37" s="56"/>
      <c r="F37" s="58"/>
      <c r="G37" s="58"/>
      <c r="H37" s="58"/>
      <c r="I37" s="65"/>
      <c r="J37" s="71" t="str">
        <f t="shared" si="1"/>
        <v/>
      </c>
      <c r="K37" s="56"/>
      <c r="M37" s="45" t="e">
        <f t="shared" si="0"/>
        <v>#N/A</v>
      </c>
      <c r="W37" s="48" t="str">
        <f t="shared" si="2"/>
        <v>()</v>
      </c>
      <c r="X37" s="48" t="e">
        <f t="shared" si="3"/>
        <v>#N/A</v>
      </c>
      <c r="Y37" s="48" t="e">
        <f t="shared" si="4"/>
        <v>#VALUE!</v>
      </c>
      <c r="Z37" s="48" t="str">
        <f t="shared" si="5"/>
        <v/>
      </c>
      <c r="AA37" s="48" t="str">
        <f t="shared" si="6"/>
        <v>단독</v>
      </c>
      <c r="AB37" s="48">
        <f t="shared" si="7"/>
        <v>0</v>
      </c>
      <c r="AC37" s="48">
        <f t="shared" si="8"/>
        <v>0</v>
      </c>
    </row>
    <row r="38" spans="1:29" ht="12" x14ac:dyDescent="0.3">
      <c r="A38" s="47">
        <v>33</v>
      </c>
      <c r="B38" s="57"/>
      <c r="C38" s="56"/>
      <c r="D38" s="56"/>
      <c r="E38" s="56"/>
      <c r="F38" s="58"/>
      <c r="G38" s="58"/>
      <c r="H38" s="58"/>
      <c r="I38" s="65"/>
      <c r="J38" s="71" t="str">
        <f t="shared" si="1"/>
        <v/>
      </c>
      <c r="K38" s="56"/>
      <c r="M38" s="45" t="e">
        <f t="shared" ref="M38:M69" si="9">VLOOKUP(I38,저술p,2,FALSE)</f>
        <v>#N/A</v>
      </c>
      <c r="W38" s="48" t="str">
        <f t="shared" si="2"/>
        <v>()</v>
      </c>
      <c r="X38" s="48" t="e">
        <f t="shared" si="3"/>
        <v>#N/A</v>
      </c>
      <c r="Y38" s="48" t="e">
        <f t="shared" si="4"/>
        <v>#VALUE!</v>
      </c>
      <c r="Z38" s="48" t="str">
        <f t="shared" si="5"/>
        <v/>
      </c>
      <c r="AA38" s="48" t="str">
        <f t="shared" si="6"/>
        <v>단독</v>
      </c>
      <c r="AB38" s="48">
        <f t="shared" si="7"/>
        <v>0</v>
      </c>
      <c r="AC38" s="48">
        <f t="shared" si="8"/>
        <v>0</v>
      </c>
    </row>
    <row r="39" spans="1:29" ht="12" x14ac:dyDescent="0.3">
      <c r="A39" s="47">
        <v>34</v>
      </c>
      <c r="B39" s="57"/>
      <c r="C39" s="56"/>
      <c r="D39" s="56"/>
      <c r="E39" s="56"/>
      <c r="F39" s="58"/>
      <c r="G39" s="58"/>
      <c r="H39" s="58"/>
      <c r="I39" s="65"/>
      <c r="J39" s="71" t="str">
        <f t="shared" si="1"/>
        <v/>
      </c>
      <c r="K39" s="56"/>
      <c r="M39" s="45" t="e">
        <f t="shared" si="9"/>
        <v>#N/A</v>
      </c>
      <c r="W39" s="48" t="str">
        <f t="shared" si="2"/>
        <v>()</v>
      </c>
      <c r="X39" s="48" t="e">
        <f t="shared" si="3"/>
        <v>#N/A</v>
      </c>
      <c r="Y39" s="48" t="e">
        <f t="shared" si="4"/>
        <v>#VALUE!</v>
      </c>
      <c r="Z39" s="48" t="str">
        <f t="shared" si="5"/>
        <v/>
      </c>
      <c r="AA39" s="48" t="str">
        <f t="shared" si="6"/>
        <v>단독</v>
      </c>
      <c r="AB39" s="48">
        <f t="shared" si="7"/>
        <v>0</v>
      </c>
      <c r="AC39" s="48">
        <f t="shared" si="8"/>
        <v>0</v>
      </c>
    </row>
    <row r="40" spans="1:29" ht="12" x14ac:dyDescent="0.3">
      <c r="A40" s="47">
        <v>35</v>
      </c>
      <c r="B40" s="57"/>
      <c r="C40" s="56"/>
      <c r="D40" s="56"/>
      <c r="E40" s="56"/>
      <c r="F40" s="58"/>
      <c r="G40" s="58"/>
      <c r="H40" s="58"/>
      <c r="I40" s="65"/>
      <c r="J40" s="71" t="str">
        <f t="shared" si="1"/>
        <v/>
      </c>
      <c r="K40" s="56"/>
      <c r="M40" s="45" t="e">
        <f t="shared" si="9"/>
        <v>#N/A</v>
      </c>
      <c r="W40" s="48" t="str">
        <f t="shared" si="2"/>
        <v>()</v>
      </c>
      <c r="X40" s="48" t="e">
        <f t="shared" si="3"/>
        <v>#N/A</v>
      </c>
      <c r="Y40" s="48" t="e">
        <f t="shared" si="4"/>
        <v>#VALUE!</v>
      </c>
      <c r="Z40" s="48" t="str">
        <f t="shared" si="5"/>
        <v/>
      </c>
      <c r="AA40" s="48" t="str">
        <f t="shared" si="6"/>
        <v>단독</v>
      </c>
      <c r="AB40" s="48">
        <f t="shared" si="7"/>
        <v>0</v>
      </c>
      <c r="AC40" s="48">
        <f t="shared" si="8"/>
        <v>0</v>
      </c>
    </row>
    <row r="41" spans="1:29" ht="12" x14ac:dyDescent="0.3">
      <c r="A41" s="47">
        <v>36</v>
      </c>
      <c r="B41" s="57"/>
      <c r="C41" s="56"/>
      <c r="D41" s="56"/>
      <c r="E41" s="56"/>
      <c r="F41" s="58"/>
      <c r="G41" s="58"/>
      <c r="H41" s="58"/>
      <c r="I41" s="65"/>
      <c r="J41" s="71" t="str">
        <f t="shared" si="1"/>
        <v/>
      </c>
      <c r="K41" s="56"/>
      <c r="M41" s="45" t="e">
        <f t="shared" si="9"/>
        <v>#N/A</v>
      </c>
      <c r="W41" s="48" t="str">
        <f t="shared" si="2"/>
        <v>()</v>
      </c>
      <c r="X41" s="48" t="e">
        <f t="shared" si="3"/>
        <v>#N/A</v>
      </c>
      <c r="Y41" s="48" t="e">
        <f t="shared" si="4"/>
        <v>#VALUE!</v>
      </c>
      <c r="Z41" s="48" t="str">
        <f t="shared" si="5"/>
        <v/>
      </c>
      <c r="AA41" s="48" t="str">
        <f t="shared" si="6"/>
        <v>단독</v>
      </c>
      <c r="AB41" s="48">
        <f t="shared" si="7"/>
        <v>0</v>
      </c>
      <c r="AC41" s="48">
        <f t="shared" si="8"/>
        <v>0</v>
      </c>
    </row>
    <row r="42" spans="1:29" ht="12" x14ac:dyDescent="0.3">
      <c r="A42" s="47">
        <v>37</v>
      </c>
      <c r="B42" s="57"/>
      <c r="C42" s="56"/>
      <c r="D42" s="56"/>
      <c r="E42" s="56"/>
      <c r="F42" s="58"/>
      <c r="G42" s="58"/>
      <c r="H42" s="58"/>
      <c r="I42" s="65"/>
      <c r="J42" s="71" t="str">
        <f t="shared" si="1"/>
        <v/>
      </c>
      <c r="K42" s="56"/>
      <c r="M42" s="45" t="e">
        <f t="shared" si="9"/>
        <v>#N/A</v>
      </c>
      <c r="W42" s="48" t="str">
        <f t="shared" si="2"/>
        <v>()</v>
      </c>
      <c r="X42" s="48" t="e">
        <f t="shared" si="3"/>
        <v>#N/A</v>
      </c>
      <c r="Y42" s="48" t="e">
        <f t="shared" si="4"/>
        <v>#VALUE!</v>
      </c>
      <c r="Z42" s="48" t="str">
        <f t="shared" si="5"/>
        <v/>
      </c>
      <c r="AA42" s="48" t="str">
        <f t="shared" si="6"/>
        <v>단독</v>
      </c>
      <c r="AB42" s="48">
        <f t="shared" si="7"/>
        <v>0</v>
      </c>
      <c r="AC42" s="48">
        <f t="shared" si="8"/>
        <v>0</v>
      </c>
    </row>
    <row r="43" spans="1:29" ht="12" x14ac:dyDescent="0.3">
      <c r="A43" s="47">
        <v>38</v>
      </c>
      <c r="B43" s="57"/>
      <c r="C43" s="56"/>
      <c r="D43" s="56"/>
      <c r="E43" s="56"/>
      <c r="F43" s="58"/>
      <c r="G43" s="58"/>
      <c r="H43" s="58"/>
      <c r="I43" s="65"/>
      <c r="J43" s="71" t="str">
        <f t="shared" si="1"/>
        <v/>
      </c>
      <c r="K43" s="56"/>
      <c r="M43" s="45" t="e">
        <f t="shared" si="9"/>
        <v>#N/A</v>
      </c>
      <c r="W43" s="48" t="str">
        <f t="shared" si="2"/>
        <v>()</v>
      </c>
      <c r="X43" s="48" t="e">
        <f t="shared" si="3"/>
        <v>#N/A</v>
      </c>
      <c r="Y43" s="48" t="e">
        <f t="shared" si="4"/>
        <v>#VALUE!</v>
      </c>
      <c r="Z43" s="48" t="str">
        <f t="shared" si="5"/>
        <v/>
      </c>
      <c r="AA43" s="48" t="str">
        <f t="shared" si="6"/>
        <v>단독</v>
      </c>
      <c r="AB43" s="48">
        <f t="shared" si="7"/>
        <v>0</v>
      </c>
      <c r="AC43" s="48">
        <f t="shared" si="8"/>
        <v>0</v>
      </c>
    </row>
    <row r="44" spans="1:29" ht="12" x14ac:dyDescent="0.3">
      <c r="A44" s="47">
        <v>39</v>
      </c>
      <c r="B44" s="57"/>
      <c r="C44" s="56"/>
      <c r="D44" s="56"/>
      <c r="E44" s="56"/>
      <c r="F44" s="58"/>
      <c r="G44" s="58"/>
      <c r="H44" s="58"/>
      <c r="I44" s="65"/>
      <c r="J44" s="71" t="str">
        <f t="shared" si="1"/>
        <v/>
      </c>
      <c r="K44" s="56"/>
      <c r="M44" s="45" t="e">
        <f t="shared" si="9"/>
        <v>#N/A</v>
      </c>
      <c r="W44" s="48" t="str">
        <f t="shared" si="2"/>
        <v>()</v>
      </c>
      <c r="X44" s="48" t="e">
        <f t="shared" si="3"/>
        <v>#N/A</v>
      </c>
      <c r="Y44" s="48" t="e">
        <f t="shared" si="4"/>
        <v>#VALUE!</v>
      </c>
      <c r="Z44" s="48" t="str">
        <f t="shared" si="5"/>
        <v/>
      </c>
      <c r="AA44" s="48" t="str">
        <f t="shared" si="6"/>
        <v>단독</v>
      </c>
      <c r="AB44" s="48">
        <f t="shared" si="7"/>
        <v>0</v>
      </c>
      <c r="AC44" s="48">
        <f t="shared" si="8"/>
        <v>0</v>
      </c>
    </row>
    <row r="45" spans="1:29" ht="12" x14ac:dyDescent="0.3">
      <c r="A45" s="47">
        <v>40</v>
      </c>
      <c r="B45" s="57"/>
      <c r="C45" s="56"/>
      <c r="D45" s="56"/>
      <c r="E45" s="56"/>
      <c r="F45" s="58"/>
      <c r="G45" s="58"/>
      <c r="H45" s="58"/>
      <c r="I45" s="65"/>
      <c r="J45" s="71" t="str">
        <f t="shared" si="1"/>
        <v/>
      </c>
      <c r="K45" s="56"/>
      <c r="M45" s="45" t="e">
        <f t="shared" si="9"/>
        <v>#N/A</v>
      </c>
      <c r="W45" s="48" t="str">
        <f t="shared" si="2"/>
        <v>()</v>
      </c>
      <c r="X45" s="48" t="e">
        <f t="shared" si="3"/>
        <v>#N/A</v>
      </c>
      <c r="Y45" s="48" t="e">
        <f t="shared" si="4"/>
        <v>#VALUE!</v>
      </c>
      <c r="Z45" s="48" t="str">
        <f t="shared" si="5"/>
        <v/>
      </c>
      <c r="AA45" s="48" t="str">
        <f t="shared" si="6"/>
        <v>단독</v>
      </c>
      <c r="AB45" s="48">
        <f t="shared" si="7"/>
        <v>0</v>
      </c>
      <c r="AC45" s="48">
        <f t="shared" si="8"/>
        <v>0</v>
      </c>
    </row>
    <row r="46" spans="1:29" ht="12" x14ac:dyDescent="0.3">
      <c r="A46" s="47">
        <v>41</v>
      </c>
      <c r="B46" s="57"/>
      <c r="C46" s="56"/>
      <c r="D46" s="56"/>
      <c r="E46" s="56"/>
      <c r="F46" s="58"/>
      <c r="G46" s="58"/>
      <c r="H46" s="58"/>
      <c r="I46" s="65"/>
      <c r="J46" s="71" t="str">
        <f t="shared" si="1"/>
        <v/>
      </c>
      <c r="K46" s="56"/>
      <c r="M46" s="45" t="e">
        <f t="shared" si="9"/>
        <v>#N/A</v>
      </c>
      <c r="W46" s="48" t="str">
        <f t="shared" si="2"/>
        <v>()</v>
      </c>
      <c r="X46" s="48" t="e">
        <f t="shared" si="3"/>
        <v>#N/A</v>
      </c>
      <c r="Y46" s="48" t="e">
        <f t="shared" si="4"/>
        <v>#VALUE!</v>
      </c>
      <c r="Z46" s="48" t="str">
        <f t="shared" si="5"/>
        <v/>
      </c>
      <c r="AA46" s="48" t="str">
        <f t="shared" si="6"/>
        <v>단독</v>
      </c>
      <c r="AB46" s="48">
        <f t="shared" si="7"/>
        <v>0</v>
      </c>
      <c r="AC46" s="48">
        <f t="shared" si="8"/>
        <v>0</v>
      </c>
    </row>
    <row r="47" spans="1:29" ht="12" x14ac:dyDescent="0.3">
      <c r="A47" s="47">
        <v>42</v>
      </c>
      <c r="B47" s="57"/>
      <c r="C47" s="56"/>
      <c r="D47" s="56"/>
      <c r="E47" s="56"/>
      <c r="F47" s="58"/>
      <c r="G47" s="58"/>
      <c r="H47" s="58"/>
      <c r="I47" s="65"/>
      <c r="J47" s="71" t="str">
        <f t="shared" si="1"/>
        <v/>
      </c>
      <c r="K47" s="56"/>
      <c r="M47" s="45" t="e">
        <f t="shared" si="9"/>
        <v>#N/A</v>
      </c>
      <c r="W47" s="48" t="str">
        <f t="shared" si="2"/>
        <v>()</v>
      </c>
      <c r="X47" s="48" t="e">
        <f t="shared" si="3"/>
        <v>#N/A</v>
      </c>
      <c r="Y47" s="48" t="e">
        <f t="shared" si="4"/>
        <v>#VALUE!</v>
      </c>
      <c r="Z47" s="48" t="str">
        <f t="shared" si="5"/>
        <v/>
      </c>
      <c r="AA47" s="48" t="str">
        <f t="shared" si="6"/>
        <v>단독</v>
      </c>
      <c r="AB47" s="48">
        <f t="shared" si="7"/>
        <v>0</v>
      </c>
      <c r="AC47" s="48">
        <f t="shared" si="8"/>
        <v>0</v>
      </c>
    </row>
    <row r="48" spans="1:29" ht="12" x14ac:dyDescent="0.3">
      <c r="A48" s="47">
        <v>43</v>
      </c>
      <c r="B48" s="57"/>
      <c r="C48" s="56"/>
      <c r="D48" s="56"/>
      <c r="E48" s="56"/>
      <c r="F48" s="58"/>
      <c r="G48" s="58"/>
      <c r="H48" s="58"/>
      <c r="I48" s="65"/>
      <c r="J48" s="71" t="str">
        <f t="shared" si="1"/>
        <v/>
      </c>
      <c r="K48" s="56"/>
      <c r="M48" s="45" t="e">
        <f t="shared" si="9"/>
        <v>#N/A</v>
      </c>
      <c r="W48" s="48" t="str">
        <f t="shared" si="2"/>
        <v>()</v>
      </c>
      <c r="X48" s="48" t="e">
        <f t="shared" si="3"/>
        <v>#N/A</v>
      </c>
      <c r="Y48" s="48" t="e">
        <f t="shared" si="4"/>
        <v>#VALUE!</v>
      </c>
      <c r="Z48" s="48" t="str">
        <f t="shared" si="5"/>
        <v/>
      </c>
      <c r="AA48" s="48" t="str">
        <f t="shared" si="6"/>
        <v>단독</v>
      </c>
      <c r="AB48" s="48">
        <f t="shared" si="7"/>
        <v>0</v>
      </c>
      <c r="AC48" s="48">
        <f t="shared" si="8"/>
        <v>0</v>
      </c>
    </row>
    <row r="49" spans="1:29" ht="12" x14ac:dyDescent="0.3">
      <c r="A49" s="47">
        <v>44</v>
      </c>
      <c r="B49" s="57"/>
      <c r="C49" s="56"/>
      <c r="D49" s="56"/>
      <c r="E49" s="56"/>
      <c r="F49" s="58"/>
      <c r="G49" s="58"/>
      <c r="H49" s="58"/>
      <c r="I49" s="65"/>
      <c r="J49" s="71" t="str">
        <f t="shared" si="1"/>
        <v/>
      </c>
      <c r="K49" s="56"/>
      <c r="M49" s="45" t="e">
        <f t="shared" si="9"/>
        <v>#N/A</v>
      </c>
      <c r="W49" s="48" t="str">
        <f t="shared" si="2"/>
        <v>()</v>
      </c>
      <c r="X49" s="48" t="e">
        <f t="shared" si="3"/>
        <v>#N/A</v>
      </c>
      <c r="Y49" s="48" t="e">
        <f t="shared" si="4"/>
        <v>#VALUE!</v>
      </c>
      <c r="Z49" s="48" t="str">
        <f t="shared" si="5"/>
        <v/>
      </c>
      <c r="AA49" s="48" t="str">
        <f t="shared" si="6"/>
        <v>단독</v>
      </c>
      <c r="AB49" s="48">
        <f t="shared" si="7"/>
        <v>0</v>
      </c>
      <c r="AC49" s="48">
        <f t="shared" si="8"/>
        <v>0</v>
      </c>
    </row>
    <row r="50" spans="1:29" ht="12" x14ac:dyDescent="0.3">
      <c r="A50" s="47">
        <v>45</v>
      </c>
      <c r="B50" s="57"/>
      <c r="C50" s="56"/>
      <c r="D50" s="56"/>
      <c r="E50" s="56"/>
      <c r="F50" s="58"/>
      <c r="G50" s="58"/>
      <c r="H50" s="58"/>
      <c r="I50" s="65"/>
      <c r="J50" s="71" t="str">
        <f t="shared" si="1"/>
        <v/>
      </c>
      <c r="K50" s="56"/>
      <c r="M50" s="45" t="e">
        <f t="shared" si="9"/>
        <v>#N/A</v>
      </c>
      <c r="W50" s="48" t="str">
        <f t="shared" si="2"/>
        <v>()</v>
      </c>
      <c r="X50" s="48" t="e">
        <f t="shared" si="3"/>
        <v>#N/A</v>
      </c>
      <c r="Y50" s="48" t="e">
        <f t="shared" si="4"/>
        <v>#VALUE!</v>
      </c>
      <c r="Z50" s="48" t="str">
        <f t="shared" si="5"/>
        <v/>
      </c>
      <c r="AA50" s="48" t="str">
        <f t="shared" si="6"/>
        <v>단독</v>
      </c>
      <c r="AB50" s="48">
        <f t="shared" si="7"/>
        <v>0</v>
      </c>
      <c r="AC50" s="48">
        <f t="shared" si="8"/>
        <v>0</v>
      </c>
    </row>
    <row r="51" spans="1:29" ht="12" x14ac:dyDescent="0.3">
      <c r="A51" s="47">
        <v>46</v>
      </c>
      <c r="B51" s="57"/>
      <c r="C51" s="56"/>
      <c r="D51" s="56"/>
      <c r="E51" s="56"/>
      <c r="F51" s="58"/>
      <c r="G51" s="58"/>
      <c r="H51" s="58"/>
      <c r="I51" s="65"/>
      <c r="J51" s="71" t="str">
        <f t="shared" si="1"/>
        <v/>
      </c>
      <c r="K51" s="56"/>
      <c r="M51" s="45" t="e">
        <f t="shared" si="9"/>
        <v>#N/A</v>
      </c>
      <c r="W51" s="48" t="str">
        <f t="shared" si="2"/>
        <v>()</v>
      </c>
      <c r="X51" s="48" t="e">
        <f t="shared" si="3"/>
        <v>#N/A</v>
      </c>
      <c r="Y51" s="48" t="e">
        <f t="shared" si="4"/>
        <v>#VALUE!</v>
      </c>
      <c r="Z51" s="48" t="str">
        <f t="shared" si="5"/>
        <v/>
      </c>
      <c r="AA51" s="48" t="str">
        <f t="shared" si="6"/>
        <v>단독</v>
      </c>
      <c r="AB51" s="48">
        <f t="shared" si="7"/>
        <v>0</v>
      </c>
      <c r="AC51" s="48">
        <f t="shared" si="8"/>
        <v>0</v>
      </c>
    </row>
    <row r="52" spans="1:29" ht="12" x14ac:dyDescent="0.3">
      <c r="A52" s="47">
        <v>47</v>
      </c>
      <c r="B52" s="57"/>
      <c r="C52" s="56"/>
      <c r="D52" s="56"/>
      <c r="E52" s="56"/>
      <c r="F52" s="58"/>
      <c r="G52" s="58"/>
      <c r="H52" s="58"/>
      <c r="I52" s="65"/>
      <c r="J52" s="71" t="str">
        <f t="shared" si="1"/>
        <v/>
      </c>
      <c r="K52" s="56"/>
      <c r="M52" s="45" t="e">
        <f t="shared" si="9"/>
        <v>#N/A</v>
      </c>
      <c r="W52" s="48" t="str">
        <f t="shared" si="2"/>
        <v>()</v>
      </c>
      <c r="X52" s="48" t="e">
        <f t="shared" si="3"/>
        <v>#N/A</v>
      </c>
      <c r="Y52" s="48" t="e">
        <f t="shared" si="4"/>
        <v>#VALUE!</v>
      </c>
      <c r="Z52" s="48" t="str">
        <f t="shared" si="5"/>
        <v/>
      </c>
      <c r="AA52" s="48" t="str">
        <f t="shared" si="6"/>
        <v>단독</v>
      </c>
      <c r="AB52" s="48">
        <f t="shared" si="7"/>
        <v>0</v>
      </c>
      <c r="AC52" s="48">
        <f t="shared" si="8"/>
        <v>0</v>
      </c>
    </row>
    <row r="53" spans="1:29" ht="12" x14ac:dyDescent="0.3">
      <c r="A53" s="47">
        <v>48</v>
      </c>
      <c r="B53" s="57"/>
      <c r="C53" s="56"/>
      <c r="D53" s="56"/>
      <c r="E53" s="56"/>
      <c r="F53" s="58"/>
      <c r="G53" s="58"/>
      <c r="H53" s="58"/>
      <c r="I53" s="65"/>
      <c r="J53" s="71" t="str">
        <f t="shared" si="1"/>
        <v/>
      </c>
      <c r="K53" s="56"/>
      <c r="M53" s="45" t="e">
        <f t="shared" si="9"/>
        <v>#N/A</v>
      </c>
      <c r="W53" s="48" t="str">
        <f t="shared" si="2"/>
        <v>()</v>
      </c>
      <c r="X53" s="48" t="e">
        <f t="shared" si="3"/>
        <v>#N/A</v>
      </c>
      <c r="Y53" s="48" t="e">
        <f t="shared" si="4"/>
        <v>#VALUE!</v>
      </c>
      <c r="Z53" s="48" t="str">
        <f t="shared" si="5"/>
        <v/>
      </c>
      <c r="AA53" s="48" t="str">
        <f t="shared" si="6"/>
        <v>단독</v>
      </c>
      <c r="AB53" s="48">
        <f t="shared" si="7"/>
        <v>0</v>
      </c>
      <c r="AC53" s="48">
        <f t="shared" si="8"/>
        <v>0</v>
      </c>
    </row>
    <row r="54" spans="1:29" ht="12" x14ac:dyDescent="0.3">
      <c r="A54" s="47">
        <v>49</v>
      </c>
      <c r="B54" s="57"/>
      <c r="C54" s="56"/>
      <c r="D54" s="56"/>
      <c r="E54" s="56"/>
      <c r="F54" s="58"/>
      <c r="G54" s="58"/>
      <c r="H54" s="58"/>
      <c r="I54" s="65"/>
      <c r="J54" s="71" t="str">
        <f t="shared" si="1"/>
        <v/>
      </c>
      <c r="K54" s="56"/>
      <c r="M54" s="45" t="e">
        <f t="shared" si="9"/>
        <v>#N/A</v>
      </c>
      <c r="W54" s="48" t="str">
        <f t="shared" si="2"/>
        <v>()</v>
      </c>
      <c r="X54" s="48" t="e">
        <f t="shared" si="3"/>
        <v>#N/A</v>
      </c>
      <c r="Y54" s="48" t="e">
        <f t="shared" si="4"/>
        <v>#VALUE!</v>
      </c>
      <c r="Z54" s="48" t="str">
        <f t="shared" si="5"/>
        <v/>
      </c>
      <c r="AA54" s="48" t="str">
        <f t="shared" si="6"/>
        <v>단독</v>
      </c>
      <c r="AB54" s="48">
        <f t="shared" si="7"/>
        <v>0</v>
      </c>
      <c r="AC54" s="48">
        <f t="shared" si="8"/>
        <v>0</v>
      </c>
    </row>
    <row r="55" spans="1:29" ht="12" x14ac:dyDescent="0.3">
      <c r="A55" s="47">
        <v>50</v>
      </c>
      <c r="B55" s="57"/>
      <c r="C55" s="56"/>
      <c r="D55" s="56"/>
      <c r="E55" s="56"/>
      <c r="F55" s="58"/>
      <c r="G55" s="58"/>
      <c r="H55" s="58"/>
      <c r="I55" s="65"/>
      <c r="J55" s="71" t="str">
        <f t="shared" si="1"/>
        <v/>
      </c>
      <c r="K55" s="56"/>
      <c r="M55" s="45" t="e">
        <f t="shared" si="9"/>
        <v>#N/A</v>
      </c>
      <c r="W55" s="48" t="str">
        <f t="shared" si="2"/>
        <v>()</v>
      </c>
      <c r="X55" s="48" t="e">
        <f t="shared" si="3"/>
        <v>#N/A</v>
      </c>
      <c r="Y55" s="48" t="e">
        <f t="shared" si="4"/>
        <v>#VALUE!</v>
      </c>
      <c r="Z55" s="48" t="str">
        <f t="shared" si="5"/>
        <v/>
      </c>
      <c r="AA55" s="48" t="str">
        <f t="shared" si="6"/>
        <v>단독</v>
      </c>
      <c r="AB55" s="48">
        <f t="shared" si="7"/>
        <v>0</v>
      </c>
      <c r="AC55" s="48">
        <f t="shared" si="8"/>
        <v>0</v>
      </c>
    </row>
    <row r="56" spans="1:29" ht="12" x14ac:dyDescent="0.3">
      <c r="A56" s="47">
        <v>51</v>
      </c>
      <c r="B56" s="57"/>
      <c r="C56" s="56"/>
      <c r="D56" s="56"/>
      <c r="E56" s="56"/>
      <c r="F56" s="58"/>
      <c r="G56" s="58"/>
      <c r="H56" s="58"/>
      <c r="I56" s="65"/>
      <c r="J56" s="71" t="str">
        <f t="shared" si="1"/>
        <v/>
      </c>
      <c r="K56" s="56"/>
      <c r="M56" s="45" t="e">
        <f t="shared" si="9"/>
        <v>#N/A</v>
      </c>
      <c r="W56" s="48" t="str">
        <f t="shared" si="2"/>
        <v>()</v>
      </c>
      <c r="X56" s="48" t="e">
        <f t="shared" si="3"/>
        <v>#N/A</v>
      </c>
      <c r="Y56" s="48" t="e">
        <f t="shared" si="4"/>
        <v>#VALUE!</v>
      </c>
      <c r="Z56" s="48" t="str">
        <f t="shared" si="5"/>
        <v/>
      </c>
      <c r="AA56" s="48" t="str">
        <f t="shared" si="6"/>
        <v>단독</v>
      </c>
      <c r="AB56" s="48">
        <f t="shared" si="7"/>
        <v>0</v>
      </c>
      <c r="AC56" s="48">
        <f t="shared" si="8"/>
        <v>0</v>
      </c>
    </row>
    <row r="57" spans="1:29" ht="12" x14ac:dyDescent="0.3">
      <c r="A57" s="47">
        <v>52</v>
      </c>
      <c r="B57" s="57"/>
      <c r="C57" s="56"/>
      <c r="D57" s="56"/>
      <c r="E57" s="56"/>
      <c r="F57" s="58"/>
      <c r="G57" s="58"/>
      <c r="H57" s="58"/>
      <c r="I57" s="65"/>
      <c r="J57" s="71" t="str">
        <f t="shared" si="1"/>
        <v/>
      </c>
      <c r="K57" s="56"/>
      <c r="M57" s="45" t="e">
        <f t="shared" si="9"/>
        <v>#N/A</v>
      </c>
      <c r="W57" s="48" t="str">
        <f t="shared" si="2"/>
        <v>()</v>
      </c>
      <c r="X57" s="48" t="e">
        <f t="shared" si="3"/>
        <v>#N/A</v>
      </c>
      <c r="Y57" s="48" t="e">
        <f t="shared" si="4"/>
        <v>#VALUE!</v>
      </c>
      <c r="Z57" s="48" t="str">
        <f t="shared" si="5"/>
        <v/>
      </c>
      <c r="AA57" s="48" t="str">
        <f t="shared" si="6"/>
        <v>단독</v>
      </c>
      <c r="AB57" s="48">
        <f t="shared" si="7"/>
        <v>0</v>
      </c>
      <c r="AC57" s="48">
        <f t="shared" si="8"/>
        <v>0</v>
      </c>
    </row>
    <row r="58" spans="1:29" ht="12" x14ac:dyDescent="0.3">
      <c r="A58" s="47">
        <v>53</v>
      </c>
      <c r="B58" s="57"/>
      <c r="C58" s="56"/>
      <c r="D58" s="56"/>
      <c r="E58" s="56"/>
      <c r="F58" s="58"/>
      <c r="G58" s="58"/>
      <c r="H58" s="58"/>
      <c r="I58" s="65"/>
      <c r="J58" s="71" t="str">
        <f t="shared" si="1"/>
        <v/>
      </c>
      <c r="K58" s="56"/>
      <c r="M58" s="45" t="e">
        <f t="shared" si="9"/>
        <v>#N/A</v>
      </c>
      <c r="W58" s="48" t="str">
        <f t="shared" si="2"/>
        <v>()</v>
      </c>
      <c r="X58" s="48" t="e">
        <f t="shared" si="3"/>
        <v>#N/A</v>
      </c>
      <c r="Y58" s="48" t="e">
        <f t="shared" si="4"/>
        <v>#VALUE!</v>
      </c>
      <c r="Z58" s="48" t="str">
        <f t="shared" si="5"/>
        <v/>
      </c>
      <c r="AA58" s="48" t="str">
        <f t="shared" si="6"/>
        <v>단독</v>
      </c>
      <c r="AB58" s="48">
        <f t="shared" si="7"/>
        <v>0</v>
      </c>
      <c r="AC58" s="48">
        <f t="shared" si="8"/>
        <v>0</v>
      </c>
    </row>
    <row r="59" spans="1:29" ht="12" x14ac:dyDescent="0.3">
      <c r="A59" s="47">
        <v>54</v>
      </c>
      <c r="B59" s="57"/>
      <c r="C59" s="56"/>
      <c r="D59" s="56"/>
      <c r="E59" s="56"/>
      <c r="F59" s="58"/>
      <c r="G59" s="58"/>
      <c r="H59" s="58"/>
      <c r="I59" s="65"/>
      <c r="J59" s="71" t="str">
        <f t="shared" si="1"/>
        <v/>
      </c>
      <c r="K59" s="56"/>
      <c r="M59" s="45" t="e">
        <f t="shared" si="9"/>
        <v>#N/A</v>
      </c>
      <c r="W59" s="48" t="str">
        <f t="shared" si="2"/>
        <v>()</v>
      </c>
      <c r="X59" s="48" t="e">
        <f t="shared" si="3"/>
        <v>#N/A</v>
      </c>
      <c r="Y59" s="48" t="e">
        <f t="shared" si="4"/>
        <v>#VALUE!</v>
      </c>
      <c r="Z59" s="48" t="str">
        <f t="shared" si="5"/>
        <v/>
      </c>
      <c r="AA59" s="48" t="str">
        <f t="shared" si="6"/>
        <v>단독</v>
      </c>
      <c r="AB59" s="48">
        <f t="shared" si="7"/>
        <v>0</v>
      </c>
      <c r="AC59" s="48">
        <f t="shared" si="8"/>
        <v>0</v>
      </c>
    </row>
    <row r="60" spans="1:29" ht="12" x14ac:dyDescent="0.3">
      <c r="A60" s="47">
        <v>55</v>
      </c>
      <c r="B60" s="57"/>
      <c r="C60" s="56"/>
      <c r="D60" s="56"/>
      <c r="E60" s="56"/>
      <c r="F60" s="58"/>
      <c r="G60" s="58"/>
      <c r="H60" s="58"/>
      <c r="I60" s="65"/>
      <c r="J60" s="71" t="str">
        <f t="shared" si="1"/>
        <v/>
      </c>
      <c r="K60" s="56"/>
      <c r="M60" s="45" t="e">
        <f t="shared" si="9"/>
        <v>#N/A</v>
      </c>
      <c r="W60" s="48" t="str">
        <f t="shared" si="2"/>
        <v>()</v>
      </c>
      <c r="X60" s="48" t="e">
        <f t="shared" si="3"/>
        <v>#N/A</v>
      </c>
      <c r="Y60" s="48" t="e">
        <f t="shared" si="4"/>
        <v>#VALUE!</v>
      </c>
      <c r="Z60" s="48" t="str">
        <f t="shared" si="5"/>
        <v/>
      </c>
      <c r="AA60" s="48" t="str">
        <f t="shared" si="6"/>
        <v>단독</v>
      </c>
      <c r="AB60" s="48">
        <f t="shared" si="7"/>
        <v>0</v>
      </c>
      <c r="AC60" s="48">
        <f t="shared" si="8"/>
        <v>0</v>
      </c>
    </row>
    <row r="61" spans="1:29" ht="12" x14ac:dyDescent="0.3">
      <c r="A61" s="47">
        <v>56</v>
      </c>
      <c r="B61" s="57"/>
      <c r="C61" s="56"/>
      <c r="D61" s="56"/>
      <c r="E61" s="56"/>
      <c r="F61" s="58"/>
      <c r="G61" s="58"/>
      <c r="H61" s="58"/>
      <c r="I61" s="65"/>
      <c r="J61" s="71" t="str">
        <f t="shared" si="1"/>
        <v/>
      </c>
      <c r="K61" s="56"/>
      <c r="M61" s="45" t="e">
        <f t="shared" si="9"/>
        <v>#N/A</v>
      </c>
      <c r="W61" s="48" t="str">
        <f t="shared" si="2"/>
        <v>()</v>
      </c>
      <c r="X61" s="48" t="e">
        <f t="shared" si="3"/>
        <v>#N/A</v>
      </c>
      <c r="Y61" s="48" t="e">
        <f t="shared" si="4"/>
        <v>#VALUE!</v>
      </c>
      <c r="Z61" s="48" t="str">
        <f t="shared" si="5"/>
        <v/>
      </c>
      <c r="AA61" s="48" t="str">
        <f t="shared" si="6"/>
        <v>단독</v>
      </c>
      <c r="AB61" s="48">
        <f t="shared" si="7"/>
        <v>0</v>
      </c>
      <c r="AC61" s="48">
        <f t="shared" si="8"/>
        <v>0</v>
      </c>
    </row>
    <row r="62" spans="1:29" ht="12" x14ac:dyDescent="0.3">
      <c r="A62" s="47">
        <v>57</v>
      </c>
      <c r="B62" s="57"/>
      <c r="C62" s="56"/>
      <c r="D62" s="56"/>
      <c r="E62" s="56"/>
      <c r="F62" s="58"/>
      <c r="G62" s="58"/>
      <c r="H62" s="58"/>
      <c r="I62" s="65"/>
      <c r="J62" s="71" t="str">
        <f t="shared" si="1"/>
        <v/>
      </c>
      <c r="K62" s="56"/>
      <c r="M62" s="45" t="e">
        <f t="shared" si="9"/>
        <v>#N/A</v>
      </c>
      <c r="W62" s="48" t="str">
        <f t="shared" si="2"/>
        <v>()</v>
      </c>
      <c r="X62" s="48" t="e">
        <f t="shared" si="3"/>
        <v>#N/A</v>
      </c>
      <c r="Y62" s="48" t="e">
        <f t="shared" si="4"/>
        <v>#VALUE!</v>
      </c>
      <c r="Z62" s="48" t="str">
        <f t="shared" si="5"/>
        <v/>
      </c>
      <c r="AA62" s="48" t="str">
        <f t="shared" si="6"/>
        <v>단독</v>
      </c>
      <c r="AB62" s="48">
        <f t="shared" si="7"/>
        <v>0</v>
      </c>
      <c r="AC62" s="48">
        <f t="shared" si="8"/>
        <v>0</v>
      </c>
    </row>
    <row r="63" spans="1:29" ht="12" x14ac:dyDescent="0.3">
      <c r="A63" s="47">
        <v>58</v>
      </c>
      <c r="B63" s="57"/>
      <c r="C63" s="56"/>
      <c r="D63" s="56"/>
      <c r="E63" s="56"/>
      <c r="F63" s="58"/>
      <c r="G63" s="58"/>
      <c r="H63" s="58"/>
      <c r="I63" s="65"/>
      <c r="J63" s="71" t="str">
        <f t="shared" si="1"/>
        <v/>
      </c>
      <c r="K63" s="56"/>
      <c r="M63" s="45" t="e">
        <f t="shared" si="9"/>
        <v>#N/A</v>
      </c>
      <c r="W63" s="48" t="str">
        <f t="shared" si="2"/>
        <v>()</v>
      </c>
      <c r="X63" s="48" t="e">
        <f t="shared" si="3"/>
        <v>#N/A</v>
      </c>
      <c r="Y63" s="48" t="e">
        <f t="shared" si="4"/>
        <v>#VALUE!</v>
      </c>
      <c r="Z63" s="48" t="str">
        <f t="shared" si="5"/>
        <v/>
      </c>
      <c r="AA63" s="48" t="str">
        <f t="shared" si="6"/>
        <v>단독</v>
      </c>
      <c r="AB63" s="48">
        <f t="shared" si="7"/>
        <v>0</v>
      </c>
      <c r="AC63" s="48">
        <f t="shared" si="8"/>
        <v>0</v>
      </c>
    </row>
    <row r="64" spans="1:29" ht="12" x14ac:dyDescent="0.3">
      <c r="A64" s="47">
        <v>59</v>
      </c>
      <c r="B64" s="57"/>
      <c r="C64" s="56"/>
      <c r="D64" s="56"/>
      <c r="E64" s="56"/>
      <c r="F64" s="58"/>
      <c r="G64" s="58"/>
      <c r="H64" s="58"/>
      <c r="I64" s="65"/>
      <c r="J64" s="71" t="str">
        <f t="shared" si="1"/>
        <v/>
      </c>
      <c r="K64" s="56"/>
      <c r="M64" s="45" t="e">
        <f t="shared" si="9"/>
        <v>#N/A</v>
      </c>
      <c r="W64" s="48" t="str">
        <f t="shared" si="2"/>
        <v>()</v>
      </c>
      <c r="X64" s="48" t="e">
        <f t="shared" si="3"/>
        <v>#N/A</v>
      </c>
      <c r="Y64" s="48" t="e">
        <f t="shared" si="4"/>
        <v>#VALUE!</v>
      </c>
      <c r="Z64" s="48" t="str">
        <f t="shared" si="5"/>
        <v/>
      </c>
      <c r="AA64" s="48" t="str">
        <f t="shared" si="6"/>
        <v>단독</v>
      </c>
      <c r="AB64" s="48">
        <f t="shared" si="7"/>
        <v>0</v>
      </c>
      <c r="AC64" s="48">
        <f t="shared" si="8"/>
        <v>0</v>
      </c>
    </row>
    <row r="65" spans="1:29" ht="12" x14ac:dyDescent="0.3">
      <c r="A65" s="47">
        <v>60</v>
      </c>
      <c r="B65" s="57"/>
      <c r="C65" s="56"/>
      <c r="D65" s="56"/>
      <c r="E65" s="56"/>
      <c r="F65" s="58"/>
      <c r="G65" s="58"/>
      <c r="H65" s="58"/>
      <c r="I65" s="65"/>
      <c r="J65" s="71" t="str">
        <f t="shared" si="1"/>
        <v/>
      </c>
      <c r="K65" s="56"/>
      <c r="M65" s="45" t="e">
        <f t="shared" si="9"/>
        <v>#N/A</v>
      </c>
      <c r="W65" s="48" t="str">
        <f t="shared" si="2"/>
        <v>()</v>
      </c>
      <c r="X65" s="48" t="e">
        <f t="shared" si="3"/>
        <v>#N/A</v>
      </c>
      <c r="Y65" s="48" t="e">
        <f t="shared" si="4"/>
        <v>#VALUE!</v>
      </c>
      <c r="Z65" s="48" t="str">
        <f t="shared" si="5"/>
        <v/>
      </c>
      <c r="AA65" s="48" t="str">
        <f t="shared" si="6"/>
        <v>단독</v>
      </c>
      <c r="AB65" s="48">
        <f t="shared" si="7"/>
        <v>0</v>
      </c>
      <c r="AC65" s="48">
        <f t="shared" si="8"/>
        <v>0</v>
      </c>
    </row>
    <row r="66" spans="1:29" ht="12" x14ac:dyDescent="0.3">
      <c r="A66" s="47">
        <v>61</v>
      </c>
      <c r="B66" s="57"/>
      <c r="C66" s="56"/>
      <c r="D66" s="56"/>
      <c r="E66" s="56"/>
      <c r="F66" s="58"/>
      <c r="G66" s="58"/>
      <c r="H66" s="58"/>
      <c r="I66" s="65"/>
      <c r="J66" s="71" t="str">
        <f t="shared" si="1"/>
        <v/>
      </c>
      <c r="K66" s="56"/>
      <c r="M66" s="45" t="e">
        <f t="shared" si="9"/>
        <v>#N/A</v>
      </c>
      <c r="W66" s="48" t="str">
        <f t="shared" si="2"/>
        <v>()</v>
      </c>
      <c r="X66" s="48" t="e">
        <f t="shared" si="3"/>
        <v>#N/A</v>
      </c>
      <c r="Y66" s="48" t="e">
        <f t="shared" si="4"/>
        <v>#VALUE!</v>
      </c>
      <c r="Z66" s="48" t="str">
        <f t="shared" si="5"/>
        <v/>
      </c>
      <c r="AA66" s="48" t="str">
        <f t="shared" si="6"/>
        <v>단독</v>
      </c>
      <c r="AB66" s="48">
        <f t="shared" si="7"/>
        <v>0</v>
      </c>
      <c r="AC66" s="48">
        <f t="shared" si="8"/>
        <v>0</v>
      </c>
    </row>
    <row r="67" spans="1:29" ht="12" x14ac:dyDescent="0.3">
      <c r="A67" s="47">
        <v>62</v>
      </c>
      <c r="B67" s="57"/>
      <c r="C67" s="56"/>
      <c r="D67" s="56"/>
      <c r="E67" s="56"/>
      <c r="F67" s="58"/>
      <c r="G67" s="58"/>
      <c r="H67" s="58"/>
      <c r="I67" s="65"/>
      <c r="J67" s="71" t="str">
        <f t="shared" si="1"/>
        <v/>
      </c>
      <c r="K67" s="56"/>
      <c r="M67" s="45" t="e">
        <f t="shared" si="9"/>
        <v>#N/A</v>
      </c>
      <c r="W67" s="48" t="str">
        <f t="shared" si="2"/>
        <v>()</v>
      </c>
      <c r="X67" s="48" t="e">
        <f t="shared" si="3"/>
        <v>#N/A</v>
      </c>
      <c r="Y67" s="48" t="e">
        <f t="shared" si="4"/>
        <v>#VALUE!</v>
      </c>
      <c r="Z67" s="48" t="str">
        <f t="shared" si="5"/>
        <v/>
      </c>
      <c r="AA67" s="48" t="str">
        <f t="shared" si="6"/>
        <v>단독</v>
      </c>
      <c r="AB67" s="48">
        <f t="shared" si="7"/>
        <v>0</v>
      </c>
      <c r="AC67" s="48">
        <f t="shared" si="8"/>
        <v>0</v>
      </c>
    </row>
    <row r="68" spans="1:29" ht="12" x14ac:dyDescent="0.3">
      <c r="A68" s="47">
        <v>63</v>
      </c>
      <c r="B68" s="57"/>
      <c r="C68" s="56"/>
      <c r="D68" s="56"/>
      <c r="E68" s="56"/>
      <c r="F68" s="58"/>
      <c r="G68" s="58"/>
      <c r="H68" s="58"/>
      <c r="I68" s="65"/>
      <c r="J68" s="71" t="str">
        <f t="shared" si="1"/>
        <v/>
      </c>
      <c r="K68" s="56"/>
      <c r="M68" s="45" t="e">
        <f t="shared" si="9"/>
        <v>#N/A</v>
      </c>
      <c r="W68" s="48" t="str">
        <f t="shared" si="2"/>
        <v>()</v>
      </c>
      <c r="X68" s="48" t="e">
        <f t="shared" si="3"/>
        <v>#N/A</v>
      </c>
      <c r="Y68" s="48" t="e">
        <f t="shared" si="4"/>
        <v>#VALUE!</v>
      </c>
      <c r="Z68" s="48" t="str">
        <f t="shared" si="5"/>
        <v/>
      </c>
      <c r="AA68" s="48" t="str">
        <f t="shared" si="6"/>
        <v>단독</v>
      </c>
      <c r="AB68" s="48">
        <f t="shared" si="7"/>
        <v>0</v>
      </c>
      <c r="AC68" s="48">
        <f t="shared" si="8"/>
        <v>0</v>
      </c>
    </row>
    <row r="69" spans="1:29" ht="12" x14ac:dyDescent="0.3">
      <c r="A69" s="47">
        <v>64</v>
      </c>
      <c r="B69" s="57"/>
      <c r="C69" s="56"/>
      <c r="D69" s="56"/>
      <c r="E69" s="56"/>
      <c r="F69" s="58"/>
      <c r="G69" s="58"/>
      <c r="H69" s="58"/>
      <c r="I69" s="65"/>
      <c r="J69" s="71" t="str">
        <f t="shared" si="1"/>
        <v/>
      </c>
      <c r="K69" s="56"/>
      <c r="M69" s="45" t="e">
        <f t="shared" si="9"/>
        <v>#N/A</v>
      </c>
      <c r="W69" s="48" t="str">
        <f t="shared" si="2"/>
        <v>()</v>
      </c>
      <c r="X69" s="48" t="e">
        <f t="shared" si="3"/>
        <v>#N/A</v>
      </c>
      <c r="Y69" s="48" t="e">
        <f t="shared" si="4"/>
        <v>#VALUE!</v>
      </c>
      <c r="Z69" s="48" t="str">
        <f t="shared" si="5"/>
        <v/>
      </c>
      <c r="AA69" s="48" t="str">
        <f t="shared" si="6"/>
        <v>단독</v>
      </c>
      <c r="AB69" s="48">
        <f t="shared" si="7"/>
        <v>0</v>
      </c>
      <c r="AC69" s="48">
        <f t="shared" si="8"/>
        <v>0</v>
      </c>
    </row>
    <row r="70" spans="1:29" ht="12" x14ac:dyDescent="0.3">
      <c r="A70" s="47">
        <v>65</v>
      </c>
      <c r="B70" s="57"/>
      <c r="C70" s="56"/>
      <c r="D70" s="56"/>
      <c r="E70" s="56"/>
      <c r="F70" s="58"/>
      <c r="G70" s="58"/>
      <c r="H70" s="58"/>
      <c r="I70" s="65"/>
      <c r="J70" s="71" t="str">
        <f t="shared" si="1"/>
        <v/>
      </c>
      <c r="K70" s="56"/>
      <c r="M70" s="45" t="e">
        <f t="shared" ref="M70:M100" si="10">VLOOKUP(I70,저술p,2,FALSE)</f>
        <v>#N/A</v>
      </c>
      <c r="W70" s="48" t="str">
        <f t="shared" si="2"/>
        <v>()</v>
      </c>
      <c r="X70" s="48" t="e">
        <f t="shared" si="3"/>
        <v>#N/A</v>
      </c>
      <c r="Y70" s="48" t="e">
        <f t="shared" si="4"/>
        <v>#VALUE!</v>
      </c>
      <c r="Z70" s="48" t="str">
        <f t="shared" si="5"/>
        <v/>
      </c>
      <c r="AA70" s="48" t="str">
        <f t="shared" si="6"/>
        <v>단독</v>
      </c>
      <c r="AB70" s="48">
        <f t="shared" si="7"/>
        <v>0</v>
      </c>
      <c r="AC70" s="48">
        <f t="shared" si="8"/>
        <v>0</v>
      </c>
    </row>
    <row r="71" spans="1:29" ht="12" x14ac:dyDescent="0.3">
      <c r="A71" s="47">
        <v>66</v>
      </c>
      <c r="B71" s="57"/>
      <c r="C71" s="56"/>
      <c r="D71" s="56"/>
      <c r="E71" s="56"/>
      <c r="F71" s="58"/>
      <c r="G71" s="58"/>
      <c r="H71" s="58"/>
      <c r="I71" s="65"/>
      <c r="J71" s="71" t="str">
        <f t="shared" ref="J71:J100" si="11">Z71</f>
        <v/>
      </c>
      <c r="K71" s="56"/>
      <c r="M71" s="45" t="e">
        <f t="shared" si="10"/>
        <v>#N/A</v>
      </c>
      <c r="W71" s="48" t="str">
        <f t="shared" ref="W71:W100" si="12">D71&amp;"("&amp;F71&amp;")"</f>
        <v>()</v>
      </c>
      <c r="X71" s="48" t="e">
        <f t="shared" ref="X71:X100" si="13">M71</f>
        <v>#N/A</v>
      </c>
      <c r="Y71" s="48" t="e">
        <f t="shared" ref="Y71:Y100" si="14">Z71/X71</f>
        <v>#VALUE!</v>
      </c>
      <c r="Z71" s="48" t="str">
        <f t="shared" ref="Z71:Z100" si="15">IFERROR(IF(OR(B71="",LEFT(AC71,1)="*"),"",M71/H71),"")</f>
        <v/>
      </c>
      <c r="AA71" s="48" t="str">
        <f t="shared" ref="AA71:AA100" si="16">IF(H71&gt;1,"공동","단독")</f>
        <v>단독</v>
      </c>
      <c r="AB71" s="48">
        <f t="shared" ref="AB71:AB100" si="17">I71</f>
        <v>0</v>
      </c>
      <c r="AC71" s="48">
        <f t="shared" ref="AC71:AC100" si="18">K71</f>
        <v>0</v>
      </c>
    </row>
    <row r="72" spans="1:29" ht="12" x14ac:dyDescent="0.3">
      <c r="A72" s="47">
        <v>67</v>
      </c>
      <c r="B72" s="57"/>
      <c r="C72" s="56"/>
      <c r="D72" s="56"/>
      <c r="E72" s="56"/>
      <c r="F72" s="58"/>
      <c r="G72" s="58"/>
      <c r="H72" s="58"/>
      <c r="I72" s="65"/>
      <c r="J72" s="71" t="str">
        <f t="shared" si="11"/>
        <v/>
      </c>
      <c r="K72" s="56"/>
      <c r="M72" s="45" t="e">
        <f t="shared" si="10"/>
        <v>#N/A</v>
      </c>
      <c r="W72" s="48" t="str">
        <f t="shared" si="12"/>
        <v>()</v>
      </c>
      <c r="X72" s="48" t="e">
        <f t="shared" si="13"/>
        <v>#N/A</v>
      </c>
      <c r="Y72" s="48" t="e">
        <f t="shared" si="14"/>
        <v>#VALUE!</v>
      </c>
      <c r="Z72" s="48" t="str">
        <f t="shared" si="15"/>
        <v/>
      </c>
      <c r="AA72" s="48" t="str">
        <f t="shared" si="16"/>
        <v>단독</v>
      </c>
      <c r="AB72" s="48">
        <f t="shared" si="17"/>
        <v>0</v>
      </c>
      <c r="AC72" s="48">
        <f t="shared" si="18"/>
        <v>0</v>
      </c>
    </row>
    <row r="73" spans="1:29" ht="12" x14ac:dyDescent="0.3">
      <c r="A73" s="47">
        <v>68</v>
      </c>
      <c r="B73" s="57"/>
      <c r="C73" s="56"/>
      <c r="D73" s="56"/>
      <c r="E73" s="56"/>
      <c r="F73" s="58"/>
      <c r="G73" s="58"/>
      <c r="H73" s="58"/>
      <c r="I73" s="65"/>
      <c r="J73" s="71" t="str">
        <f t="shared" si="11"/>
        <v/>
      </c>
      <c r="K73" s="56"/>
      <c r="M73" s="45" t="e">
        <f t="shared" si="10"/>
        <v>#N/A</v>
      </c>
      <c r="W73" s="48" t="str">
        <f t="shared" si="12"/>
        <v>()</v>
      </c>
      <c r="X73" s="48" t="e">
        <f t="shared" si="13"/>
        <v>#N/A</v>
      </c>
      <c r="Y73" s="48" t="e">
        <f t="shared" si="14"/>
        <v>#VALUE!</v>
      </c>
      <c r="Z73" s="48" t="str">
        <f t="shared" si="15"/>
        <v/>
      </c>
      <c r="AA73" s="48" t="str">
        <f t="shared" si="16"/>
        <v>단독</v>
      </c>
      <c r="AB73" s="48">
        <f t="shared" si="17"/>
        <v>0</v>
      </c>
      <c r="AC73" s="48">
        <f t="shared" si="18"/>
        <v>0</v>
      </c>
    </row>
    <row r="74" spans="1:29" ht="12" x14ac:dyDescent="0.3">
      <c r="A74" s="47">
        <v>69</v>
      </c>
      <c r="B74" s="57"/>
      <c r="C74" s="56"/>
      <c r="D74" s="56"/>
      <c r="E74" s="56"/>
      <c r="F74" s="58"/>
      <c r="G74" s="58"/>
      <c r="H74" s="58"/>
      <c r="I74" s="65"/>
      <c r="J74" s="71" t="str">
        <f t="shared" si="11"/>
        <v/>
      </c>
      <c r="K74" s="56"/>
      <c r="M74" s="45" t="e">
        <f t="shared" si="10"/>
        <v>#N/A</v>
      </c>
      <c r="W74" s="48" t="str">
        <f t="shared" si="12"/>
        <v>()</v>
      </c>
      <c r="X74" s="48" t="e">
        <f t="shared" si="13"/>
        <v>#N/A</v>
      </c>
      <c r="Y74" s="48" t="e">
        <f t="shared" si="14"/>
        <v>#VALUE!</v>
      </c>
      <c r="Z74" s="48" t="str">
        <f t="shared" si="15"/>
        <v/>
      </c>
      <c r="AA74" s="48" t="str">
        <f t="shared" si="16"/>
        <v>단독</v>
      </c>
      <c r="AB74" s="48">
        <f t="shared" si="17"/>
        <v>0</v>
      </c>
      <c r="AC74" s="48">
        <f t="shared" si="18"/>
        <v>0</v>
      </c>
    </row>
    <row r="75" spans="1:29" ht="12" x14ac:dyDescent="0.3">
      <c r="A75" s="47">
        <v>70</v>
      </c>
      <c r="B75" s="57"/>
      <c r="C75" s="56"/>
      <c r="D75" s="56"/>
      <c r="E75" s="56"/>
      <c r="F75" s="58"/>
      <c r="G75" s="58"/>
      <c r="H75" s="58"/>
      <c r="I75" s="65"/>
      <c r="J75" s="71" t="str">
        <f t="shared" si="11"/>
        <v/>
      </c>
      <c r="K75" s="56"/>
      <c r="M75" s="45" t="e">
        <f t="shared" si="10"/>
        <v>#N/A</v>
      </c>
      <c r="W75" s="48" t="str">
        <f t="shared" si="12"/>
        <v>()</v>
      </c>
      <c r="X75" s="48" t="e">
        <f t="shared" si="13"/>
        <v>#N/A</v>
      </c>
      <c r="Y75" s="48" t="e">
        <f t="shared" si="14"/>
        <v>#VALUE!</v>
      </c>
      <c r="Z75" s="48" t="str">
        <f t="shared" si="15"/>
        <v/>
      </c>
      <c r="AA75" s="48" t="str">
        <f t="shared" si="16"/>
        <v>단독</v>
      </c>
      <c r="AB75" s="48">
        <f t="shared" si="17"/>
        <v>0</v>
      </c>
      <c r="AC75" s="48">
        <f t="shared" si="18"/>
        <v>0</v>
      </c>
    </row>
    <row r="76" spans="1:29" ht="12" x14ac:dyDescent="0.3">
      <c r="A76" s="47">
        <v>71</v>
      </c>
      <c r="B76" s="57"/>
      <c r="C76" s="56"/>
      <c r="D76" s="56"/>
      <c r="E76" s="56"/>
      <c r="F76" s="58"/>
      <c r="G76" s="58"/>
      <c r="H76" s="58"/>
      <c r="I76" s="65"/>
      <c r="J76" s="71" t="str">
        <f t="shared" si="11"/>
        <v/>
      </c>
      <c r="K76" s="56"/>
      <c r="M76" s="45" t="e">
        <f t="shared" si="10"/>
        <v>#N/A</v>
      </c>
      <c r="W76" s="48" t="str">
        <f t="shared" si="12"/>
        <v>()</v>
      </c>
      <c r="X76" s="48" t="e">
        <f t="shared" si="13"/>
        <v>#N/A</v>
      </c>
      <c r="Y76" s="48" t="e">
        <f t="shared" si="14"/>
        <v>#VALUE!</v>
      </c>
      <c r="Z76" s="48" t="str">
        <f t="shared" si="15"/>
        <v/>
      </c>
      <c r="AA76" s="48" t="str">
        <f t="shared" si="16"/>
        <v>단독</v>
      </c>
      <c r="AB76" s="48">
        <f t="shared" si="17"/>
        <v>0</v>
      </c>
      <c r="AC76" s="48">
        <f t="shared" si="18"/>
        <v>0</v>
      </c>
    </row>
    <row r="77" spans="1:29" ht="12" x14ac:dyDescent="0.3">
      <c r="A77" s="47">
        <v>72</v>
      </c>
      <c r="B77" s="57"/>
      <c r="C77" s="56"/>
      <c r="D77" s="56"/>
      <c r="E77" s="56"/>
      <c r="F77" s="58"/>
      <c r="G77" s="58"/>
      <c r="H77" s="58"/>
      <c r="I77" s="65"/>
      <c r="J77" s="71" t="str">
        <f t="shared" si="11"/>
        <v/>
      </c>
      <c r="K77" s="56"/>
      <c r="M77" s="45" t="e">
        <f t="shared" si="10"/>
        <v>#N/A</v>
      </c>
      <c r="W77" s="48" t="str">
        <f t="shared" si="12"/>
        <v>()</v>
      </c>
      <c r="X77" s="48" t="e">
        <f t="shared" si="13"/>
        <v>#N/A</v>
      </c>
      <c r="Y77" s="48" t="e">
        <f t="shared" si="14"/>
        <v>#VALUE!</v>
      </c>
      <c r="Z77" s="48" t="str">
        <f t="shared" si="15"/>
        <v/>
      </c>
      <c r="AA77" s="48" t="str">
        <f t="shared" si="16"/>
        <v>단독</v>
      </c>
      <c r="AB77" s="48">
        <f t="shared" si="17"/>
        <v>0</v>
      </c>
      <c r="AC77" s="48">
        <f t="shared" si="18"/>
        <v>0</v>
      </c>
    </row>
    <row r="78" spans="1:29" ht="12" x14ac:dyDescent="0.3">
      <c r="A78" s="47">
        <v>73</v>
      </c>
      <c r="B78" s="57"/>
      <c r="C78" s="56"/>
      <c r="D78" s="56"/>
      <c r="E78" s="56"/>
      <c r="F78" s="58"/>
      <c r="G78" s="58"/>
      <c r="H78" s="58"/>
      <c r="I78" s="65"/>
      <c r="J78" s="71" t="str">
        <f t="shared" si="11"/>
        <v/>
      </c>
      <c r="K78" s="56"/>
      <c r="M78" s="45" t="e">
        <f t="shared" si="10"/>
        <v>#N/A</v>
      </c>
      <c r="W78" s="48" t="str">
        <f t="shared" si="12"/>
        <v>()</v>
      </c>
      <c r="X78" s="48" t="e">
        <f t="shared" si="13"/>
        <v>#N/A</v>
      </c>
      <c r="Y78" s="48" t="e">
        <f t="shared" si="14"/>
        <v>#VALUE!</v>
      </c>
      <c r="Z78" s="48" t="str">
        <f t="shared" si="15"/>
        <v/>
      </c>
      <c r="AA78" s="48" t="str">
        <f t="shared" si="16"/>
        <v>단독</v>
      </c>
      <c r="AB78" s="48">
        <f t="shared" si="17"/>
        <v>0</v>
      </c>
      <c r="AC78" s="48">
        <f t="shared" si="18"/>
        <v>0</v>
      </c>
    </row>
    <row r="79" spans="1:29" ht="12" x14ac:dyDescent="0.3">
      <c r="A79" s="47">
        <v>74</v>
      </c>
      <c r="B79" s="57"/>
      <c r="C79" s="56"/>
      <c r="D79" s="56"/>
      <c r="E79" s="56"/>
      <c r="F79" s="58"/>
      <c r="G79" s="58"/>
      <c r="H79" s="58"/>
      <c r="I79" s="65"/>
      <c r="J79" s="71" t="str">
        <f t="shared" si="11"/>
        <v/>
      </c>
      <c r="K79" s="56"/>
      <c r="M79" s="45" t="e">
        <f t="shared" si="10"/>
        <v>#N/A</v>
      </c>
      <c r="W79" s="48" t="str">
        <f t="shared" si="12"/>
        <v>()</v>
      </c>
      <c r="X79" s="48" t="e">
        <f t="shared" si="13"/>
        <v>#N/A</v>
      </c>
      <c r="Y79" s="48" t="e">
        <f t="shared" si="14"/>
        <v>#VALUE!</v>
      </c>
      <c r="Z79" s="48" t="str">
        <f t="shared" si="15"/>
        <v/>
      </c>
      <c r="AA79" s="48" t="str">
        <f t="shared" si="16"/>
        <v>단독</v>
      </c>
      <c r="AB79" s="48">
        <f t="shared" si="17"/>
        <v>0</v>
      </c>
      <c r="AC79" s="48">
        <f t="shared" si="18"/>
        <v>0</v>
      </c>
    </row>
    <row r="80" spans="1:29" ht="12" x14ac:dyDescent="0.3">
      <c r="A80" s="47">
        <v>75</v>
      </c>
      <c r="B80" s="57"/>
      <c r="C80" s="56"/>
      <c r="D80" s="56"/>
      <c r="E80" s="56"/>
      <c r="F80" s="58"/>
      <c r="G80" s="58"/>
      <c r="H80" s="58"/>
      <c r="I80" s="65"/>
      <c r="J80" s="71" t="str">
        <f t="shared" si="11"/>
        <v/>
      </c>
      <c r="K80" s="56"/>
      <c r="M80" s="45" t="e">
        <f t="shared" si="10"/>
        <v>#N/A</v>
      </c>
      <c r="W80" s="48" t="str">
        <f t="shared" si="12"/>
        <v>()</v>
      </c>
      <c r="X80" s="48" t="e">
        <f t="shared" si="13"/>
        <v>#N/A</v>
      </c>
      <c r="Y80" s="48" t="e">
        <f t="shared" si="14"/>
        <v>#VALUE!</v>
      </c>
      <c r="Z80" s="48" t="str">
        <f t="shared" si="15"/>
        <v/>
      </c>
      <c r="AA80" s="48" t="str">
        <f t="shared" si="16"/>
        <v>단독</v>
      </c>
      <c r="AB80" s="48">
        <f t="shared" si="17"/>
        <v>0</v>
      </c>
      <c r="AC80" s="48">
        <f t="shared" si="18"/>
        <v>0</v>
      </c>
    </row>
    <row r="81" spans="1:29" ht="12" x14ac:dyDescent="0.3">
      <c r="A81" s="47">
        <v>76</v>
      </c>
      <c r="B81" s="57"/>
      <c r="C81" s="56"/>
      <c r="D81" s="56"/>
      <c r="E81" s="56"/>
      <c r="F81" s="58"/>
      <c r="G81" s="58"/>
      <c r="H81" s="58"/>
      <c r="I81" s="65"/>
      <c r="J81" s="71" t="str">
        <f t="shared" si="11"/>
        <v/>
      </c>
      <c r="K81" s="56"/>
      <c r="M81" s="45" t="e">
        <f t="shared" si="10"/>
        <v>#N/A</v>
      </c>
      <c r="W81" s="48" t="str">
        <f t="shared" si="12"/>
        <v>()</v>
      </c>
      <c r="X81" s="48" t="e">
        <f t="shared" si="13"/>
        <v>#N/A</v>
      </c>
      <c r="Y81" s="48" t="e">
        <f t="shared" si="14"/>
        <v>#VALUE!</v>
      </c>
      <c r="Z81" s="48" t="str">
        <f t="shared" si="15"/>
        <v/>
      </c>
      <c r="AA81" s="48" t="str">
        <f t="shared" si="16"/>
        <v>단독</v>
      </c>
      <c r="AB81" s="48">
        <f t="shared" si="17"/>
        <v>0</v>
      </c>
      <c r="AC81" s="48">
        <f t="shared" si="18"/>
        <v>0</v>
      </c>
    </row>
    <row r="82" spans="1:29" ht="12" x14ac:dyDescent="0.3">
      <c r="A82" s="47">
        <v>77</v>
      </c>
      <c r="B82" s="57"/>
      <c r="C82" s="56"/>
      <c r="D82" s="56"/>
      <c r="E82" s="56"/>
      <c r="F82" s="58"/>
      <c r="G82" s="58"/>
      <c r="H82" s="58"/>
      <c r="I82" s="65"/>
      <c r="J82" s="71" t="str">
        <f t="shared" si="11"/>
        <v/>
      </c>
      <c r="K82" s="56"/>
      <c r="M82" s="45" t="e">
        <f t="shared" si="10"/>
        <v>#N/A</v>
      </c>
      <c r="W82" s="48" t="str">
        <f t="shared" si="12"/>
        <v>()</v>
      </c>
      <c r="X82" s="48" t="e">
        <f t="shared" si="13"/>
        <v>#N/A</v>
      </c>
      <c r="Y82" s="48" t="e">
        <f t="shared" si="14"/>
        <v>#VALUE!</v>
      </c>
      <c r="Z82" s="48" t="str">
        <f t="shared" si="15"/>
        <v/>
      </c>
      <c r="AA82" s="48" t="str">
        <f t="shared" si="16"/>
        <v>단독</v>
      </c>
      <c r="AB82" s="48">
        <f t="shared" si="17"/>
        <v>0</v>
      </c>
      <c r="AC82" s="48">
        <f t="shared" si="18"/>
        <v>0</v>
      </c>
    </row>
    <row r="83" spans="1:29" ht="12" x14ac:dyDescent="0.3">
      <c r="A83" s="47">
        <v>78</v>
      </c>
      <c r="B83" s="57"/>
      <c r="C83" s="56"/>
      <c r="D83" s="56"/>
      <c r="E83" s="56"/>
      <c r="F83" s="58"/>
      <c r="G83" s="58"/>
      <c r="H83" s="58"/>
      <c r="I83" s="65"/>
      <c r="J83" s="71" t="str">
        <f t="shared" si="11"/>
        <v/>
      </c>
      <c r="K83" s="56"/>
      <c r="M83" s="45" t="e">
        <f t="shared" si="10"/>
        <v>#N/A</v>
      </c>
      <c r="W83" s="48" t="str">
        <f t="shared" si="12"/>
        <v>()</v>
      </c>
      <c r="X83" s="48" t="e">
        <f t="shared" si="13"/>
        <v>#N/A</v>
      </c>
      <c r="Y83" s="48" t="e">
        <f t="shared" si="14"/>
        <v>#VALUE!</v>
      </c>
      <c r="Z83" s="48" t="str">
        <f t="shared" si="15"/>
        <v/>
      </c>
      <c r="AA83" s="48" t="str">
        <f t="shared" si="16"/>
        <v>단독</v>
      </c>
      <c r="AB83" s="48">
        <f t="shared" si="17"/>
        <v>0</v>
      </c>
      <c r="AC83" s="48">
        <f t="shared" si="18"/>
        <v>0</v>
      </c>
    </row>
    <row r="84" spans="1:29" ht="12" x14ac:dyDescent="0.3">
      <c r="A84" s="47">
        <v>79</v>
      </c>
      <c r="B84" s="57"/>
      <c r="C84" s="56"/>
      <c r="D84" s="56"/>
      <c r="E84" s="56"/>
      <c r="F84" s="58"/>
      <c r="G84" s="58"/>
      <c r="H84" s="58"/>
      <c r="I84" s="65"/>
      <c r="J84" s="71" t="str">
        <f t="shared" si="11"/>
        <v/>
      </c>
      <c r="K84" s="56"/>
      <c r="M84" s="45" t="e">
        <f t="shared" si="10"/>
        <v>#N/A</v>
      </c>
      <c r="W84" s="48" t="str">
        <f t="shared" si="12"/>
        <v>()</v>
      </c>
      <c r="X84" s="48" t="e">
        <f t="shared" si="13"/>
        <v>#N/A</v>
      </c>
      <c r="Y84" s="48" t="e">
        <f t="shared" si="14"/>
        <v>#VALUE!</v>
      </c>
      <c r="Z84" s="48" t="str">
        <f t="shared" si="15"/>
        <v/>
      </c>
      <c r="AA84" s="48" t="str">
        <f t="shared" si="16"/>
        <v>단독</v>
      </c>
      <c r="AB84" s="48">
        <f t="shared" si="17"/>
        <v>0</v>
      </c>
      <c r="AC84" s="48">
        <f t="shared" si="18"/>
        <v>0</v>
      </c>
    </row>
    <row r="85" spans="1:29" ht="12" x14ac:dyDescent="0.3">
      <c r="A85" s="47">
        <v>80</v>
      </c>
      <c r="B85" s="57"/>
      <c r="C85" s="56"/>
      <c r="D85" s="56"/>
      <c r="E85" s="56"/>
      <c r="F85" s="58"/>
      <c r="G85" s="58"/>
      <c r="H85" s="58"/>
      <c r="I85" s="65"/>
      <c r="J85" s="71" t="str">
        <f t="shared" si="11"/>
        <v/>
      </c>
      <c r="K85" s="56"/>
      <c r="M85" s="45" t="e">
        <f t="shared" si="10"/>
        <v>#N/A</v>
      </c>
      <c r="W85" s="48" t="str">
        <f t="shared" si="12"/>
        <v>()</v>
      </c>
      <c r="X85" s="48" t="e">
        <f t="shared" si="13"/>
        <v>#N/A</v>
      </c>
      <c r="Y85" s="48" t="e">
        <f t="shared" si="14"/>
        <v>#VALUE!</v>
      </c>
      <c r="Z85" s="48" t="str">
        <f t="shared" si="15"/>
        <v/>
      </c>
      <c r="AA85" s="48" t="str">
        <f t="shared" si="16"/>
        <v>단독</v>
      </c>
      <c r="AB85" s="48">
        <f t="shared" si="17"/>
        <v>0</v>
      </c>
      <c r="AC85" s="48">
        <f t="shared" si="18"/>
        <v>0</v>
      </c>
    </row>
    <row r="86" spans="1:29" ht="12" x14ac:dyDescent="0.3">
      <c r="A86" s="47">
        <v>81</v>
      </c>
      <c r="B86" s="57"/>
      <c r="C86" s="56"/>
      <c r="D86" s="56"/>
      <c r="E86" s="56"/>
      <c r="F86" s="58"/>
      <c r="G86" s="58"/>
      <c r="H86" s="58"/>
      <c r="I86" s="65"/>
      <c r="J86" s="71" t="str">
        <f t="shared" si="11"/>
        <v/>
      </c>
      <c r="K86" s="56"/>
      <c r="M86" s="45" t="e">
        <f t="shared" si="10"/>
        <v>#N/A</v>
      </c>
      <c r="W86" s="48" t="str">
        <f t="shared" si="12"/>
        <v>()</v>
      </c>
      <c r="X86" s="48" t="e">
        <f t="shared" si="13"/>
        <v>#N/A</v>
      </c>
      <c r="Y86" s="48" t="e">
        <f t="shared" si="14"/>
        <v>#VALUE!</v>
      </c>
      <c r="Z86" s="48" t="str">
        <f t="shared" si="15"/>
        <v/>
      </c>
      <c r="AA86" s="48" t="str">
        <f t="shared" si="16"/>
        <v>단독</v>
      </c>
      <c r="AB86" s="48">
        <f t="shared" si="17"/>
        <v>0</v>
      </c>
      <c r="AC86" s="48">
        <f t="shared" si="18"/>
        <v>0</v>
      </c>
    </row>
    <row r="87" spans="1:29" ht="12" x14ac:dyDescent="0.3">
      <c r="A87" s="47">
        <v>82</v>
      </c>
      <c r="B87" s="57"/>
      <c r="C87" s="56"/>
      <c r="D87" s="56"/>
      <c r="E87" s="56"/>
      <c r="F87" s="58"/>
      <c r="G87" s="58"/>
      <c r="H87" s="58"/>
      <c r="I87" s="65"/>
      <c r="J87" s="71" t="str">
        <f t="shared" si="11"/>
        <v/>
      </c>
      <c r="K87" s="56"/>
      <c r="M87" s="45" t="e">
        <f t="shared" si="10"/>
        <v>#N/A</v>
      </c>
      <c r="W87" s="48" t="str">
        <f t="shared" si="12"/>
        <v>()</v>
      </c>
      <c r="X87" s="48" t="e">
        <f t="shared" si="13"/>
        <v>#N/A</v>
      </c>
      <c r="Y87" s="48" t="e">
        <f t="shared" si="14"/>
        <v>#VALUE!</v>
      </c>
      <c r="Z87" s="48" t="str">
        <f t="shared" si="15"/>
        <v/>
      </c>
      <c r="AA87" s="48" t="str">
        <f t="shared" si="16"/>
        <v>단독</v>
      </c>
      <c r="AB87" s="48">
        <f t="shared" si="17"/>
        <v>0</v>
      </c>
      <c r="AC87" s="48">
        <f t="shared" si="18"/>
        <v>0</v>
      </c>
    </row>
    <row r="88" spans="1:29" ht="12" x14ac:dyDescent="0.3">
      <c r="A88" s="47">
        <v>83</v>
      </c>
      <c r="B88" s="57"/>
      <c r="C88" s="56"/>
      <c r="D88" s="56"/>
      <c r="E88" s="56"/>
      <c r="F88" s="58"/>
      <c r="G88" s="58"/>
      <c r="H88" s="58"/>
      <c r="I88" s="65"/>
      <c r="J88" s="71" t="str">
        <f t="shared" si="11"/>
        <v/>
      </c>
      <c r="K88" s="56"/>
      <c r="M88" s="45" t="e">
        <f t="shared" si="10"/>
        <v>#N/A</v>
      </c>
      <c r="W88" s="48" t="str">
        <f t="shared" si="12"/>
        <v>()</v>
      </c>
      <c r="X88" s="48" t="e">
        <f t="shared" si="13"/>
        <v>#N/A</v>
      </c>
      <c r="Y88" s="48" t="e">
        <f t="shared" si="14"/>
        <v>#VALUE!</v>
      </c>
      <c r="Z88" s="48" t="str">
        <f t="shared" si="15"/>
        <v/>
      </c>
      <c r="AA88" s="48" t="str">
        <f t="shared" si="16"/>
        <v>단독</v>
      </c>
      <c r="AB88" s="48">
        <f t="shared" si="17"/>
        <v>0</v>
      </c>
      <c r="AC88" s="48">
        <f t="shared" si="18"/>
        <v>0</v>
      </c>
    </row>
    <row r="89" spans="1:29" ht="12" x14ac:dyDescent="0.3">
      <c r="A89" s="47">
        <v>84</v>
      </c>
      <c r="B89" s="57"/>
      <c r="C89" s="56"/>
      <c r="D89" s="56"/>
      <c r="E89" s="56"/>
      <c r="F89" s="58"/>
      <c r="G89" s="58"/>
      <c r="H89" s="58"/>
      <c r="I89" s="65"/>
      <c r="J89" s="71" t="str">
        <f t="shared" si="11"/>
        <v/>
      </c>
      <c r="K89" s="56"/>
      <c r="M89" s="45" t="e">
        <f t="shared" si="10"/>
        <v>#N/A</v>
      </c>
      <c r="W89" s="48" t="str">
        <f t="shared" si="12"/>
        <v>()</v>
      </c>
      <c r="X89" s="48" t="e">
        <f t="shared" si="13"/>
        <v>#N/A</v>
      </c>
      <c r="Y89" s="48" t="e">
        <f t="shared" si="14"/>
        <v>#VALUE!</v>
      </c>
      <c r="Z89" s="48" t="str">
        <f t="shared" si="15"/>
        <v/>
      </c>
      <c r="AA89" s="48" t="str">
        <f t="shared" si="16"/>
        <v>단독</v>
      </c>
      <c r="AB89" s="48">
        <f t="shared" si="17"/>
        <v>0</v>
      </c>
      <c r="AC89" s="48">
        <f t="shared" si="18"/>
        <v>0</v>
      </c>
    </row>
    <row r="90" spans="1:29" ht="12" x14ac:dyDescent="0.3">
      <c r="A90" s="47">
        <v>85</v>
      </c>
      <c r="B90" s="57"/>
      <c r="C90" s="56"/>
      <c r="D90" s="56"/>
      <c r="E90" s="56"/>
      <c r="F90" s="58"/>
      <c r="G90" s="58"/>
      <c r="H90" s="58"/>
      <c r="I90" s="65"/>
      <c r="J90" s="71" t="str">
        <f t="shared" si="11"/>
        <v/>
      </c>
      <c r="K90" s="56"/>
      <c r="M90" s="45" t="e">
        <f t="shared" si="10"/>
        <v>#N/A</v>
      </c>
      <c r="W90" s="48" t="str">
        <f t="shared" si="12"/>
        <v>()</v>
      </c>
      <c r="X90" s="48" t="e">
        <f t="shared" si="13"/>
        <v>#N/A</v>
      </c>
      <c r="Y90" s="48" t="e">
        <f t="shared" si="14"/>
        <v>#VALUE!</v>
      </c>
      <c r="Z90" s="48" t="str">
        <f t="shared" si="15"/>
        <v/>
      </c>
      <c r="AA90" s="48" t="str">
        <f t="shared" si="16"/>
        <v>단독</v>
      </c>
      <c r="AB90" s="48">
        <f t="shared" si="17"/>
        <v>0</v>
      </c>
      <c r="AC90" s="48">
        <f t="shared" si="18"/>
        <v>0</v>
      </c>
    </row>
    <row r="91" spans="1:29" ht="12" x14ac:dyDescent="0.3">
      <c r="A91" s="47">
        <v>86</v>
      </c>
      <c r="B91" s="57"/>
      <c r="C91" s="56"/>
      <c r="D91" s="56"/>
      <c r="E91" s="56"/>
      <c r="F91" s="58"/>
      <c r="G91" s="58"/>
      <c r="H91" s="58"/>
      <c r="I91" s="65"/>
      <c r="J91" s="71" t="str">
        <f t="shared" si="11"/>
        <v/>
      </c>
      <c r="K91" s="56"/>
      <c r="M91" s="45" t="e">
        <f t="shared" si="10"/>
        <v>#N/A</v>
      </c>
      <c r="W91" s="48" t="str">
        <f t="shared" si="12"/>
        <v>()</v>
      </c>
      <c r="X91" s="48" t="e">
        <f t="shared" si="13"/>
        <v>#N/A</v>
      </c>
      <c r="Y91" s="48" t="e">
        <f t="shared" si="14"/>
        <v>#VALUE!</v>
      </c>
      <c r="Z91" s="48" t="str">
        <f t="shared" si="15"/>
        <v/>
      </c>
      <c r="AA91" s="48" t="str">
        <f t="shared" si="16"/>
        <v>단독</v>
      </c>
      <c r="AB91" s="48">
        <f t="shared" si="17"/>
        <v>0</v>
      </c>
      <c r="AC91" s="48">
        <f t="shared" si="18"/>
        <v>0</v>
      </c>
    </row>
    <row r="92" spans="1:29" ht="12" x14ac:dyDescent="0.3">
      <c r="A92" s="47">
        <v>87</v>
      </c>
      <c r="B92" s="57"/>
      <c r="C92" s="56"/>
      <c r="D92" s="56"/>
      <c r="E92" s="56"/>
      <c r="F92" s="58"/>
      <c r="G92" s="58"/>
      <c r="H92" s="58"/>
      <c r="I92" s="65"/>
      <c r="J92" s="71" t="str">
        <f t="shared" si="11"/>
        <v/>
      </c>
      <c r="K92" s="56"/>
      <c r="M92" s="45" t="e">
        <f t="shared" si="10"/>
        <v>#N/A</v>
      </c>
      <c r="W92" s="48" t="str">
        <f t="shared" si="12"/>
        <v>()</v>
      </c>
      <c r="X92" s="48" t="e">
        <f t="shared" si="13"/>
        <v>#N/A</v>
      </c>
      <c r="Y92" s="48" t="e">
        <f t="shared" si="14"/>
        <v>#VALUE!</v>
      </c>
      <c r="Z92" s="48" t="str">
        <f t="shared" si="15"/>
        <v/>
      </c>
      <c r="AA92" s="48" t="str">
        <f t="shared" si="16"/>
        <v>단독</v>
      </c>
      <c r="AB92" s="48">
        <f t="shared" si="17"/>
        <v>0</v>
      </c>
      <c r="AC92" s="48">
        <f t="shared" si="18"/>
        <v>0</v>
      </c>
    </row>
    <row r="93" spans="1:29" ht="12" x14ac:dyDescent="0.3">
      <c r="A93" s="47">
        <v>88</v>
      </c>
      <c r="B93" s="57"/>
      <c r="C93" s="56"/>
      <c r="D93" s="56"/>
      <c r="E93" s="56"/>
      <c r="F93" s="58"/>
      <c r="G93" s="58"/>
      <c r="H93" s="58"/>
      <c r="I93" s="65"/>
      <c r="J93" s="71" t="str">
        <f t="shared" si="11"/>
        <v/>
      </c>
      <c r="K93" s="56"/>
      <c r="M93" s="45" t="e">
        <f t="shared" si="10"/>
        <v>#N/A</v>
      </c>
      <c r="W93" s="48" t="str">
        <f t="shared" si="12"/>
        <v>()</v>
      </c>
      <c r="X93" s="48" t="e">
        <f t="shared" si="13"/>
        <v>#N/A</v>
      </c>
      <c r="Y93" s="48" t="e">
        <f t="shared" si="14"/>
        <v>#VALUE!</v>
      </c>
      <c r="Z93" s="48" t="str">
        <f t="shared" si="15"/>
        <v/>
      </c>
      <c r="AA93" s="48" t="str">
        <f t="shared" si="16"/>
        <v>단독</v>
      </c>
      <c r="AB93" s="48">
        <f t="shared" si="17"/>
        <v>0</v>
      </c>
      <c r="AC93" s="48">
        <f t="shared" si="18"/>
        <v>0</v>
      </c>
    </row>
    <row r="94" spans="1:29" ht="12" x14ac:dyDescent="0.3">
      <c r="A94" s="47">
        <v>89</v>
      </c>
      <c r="B94" s="57"/>
      <c r="C94" s="56"/>
      <c r="D94" s="56"/>
      <c r="E94" s="56"/>
      <c r="F94" s="58"/>
      <c r="G94" s="58"/>
      <c r="H94" s="58"/>
      <c r="I94" s="65"/>
      <c r="J94" s="71" t="str">
        <f t="shared" si="11"/>
        <v/>
      </c>
      <c r="K94" s="56"/>
      <c r="M94" s="45" t="e">
        <f t="shared" si="10"/>
        <v>#N/A</v>
      </c>
      <c r="W94" s="48" t="str">
        <f t="shared" si="12"/>
        <v>()</v>
      </c>
      <c r="X94" s="48" t="e">
        <f t="shared" si="13"/>
        <v>#N/A</v>
      </c>
      <c r="Y94" s="48" t="e">
        <f t="shared" si="14"/>
        <v>#VALUE!</v>
      </c>
      <c r="Z94" s="48" t="str">
        <f t="shared" si="15"/>
        <v/>
      </c>
      <c r="AA94" s="48" t="str">
        <f t="shared" si="16"/>
        <v>단독</v>
      </c>
      <c r="AB94" s="48">
        <f t="shared" si="17"/>
        <v>0</v>
      </c>
      <c r="AC94" s="48">
        <f t="shared" si="18"/>
        <v>0</v>
      </c>
    </row>
    <row r="95" spans="1:29" ht="12" x14ac:dyDescent="0.3">
      <c r="A95" s="47">
        <v>90</v>
      </c>
      <c r="B95" s="57"/>
      <c r="C95" s="56"/>
      <c r="D95" s="56"/>
      <c r="E95" s="56"/>
      <c r="F95" s="58"/>
      <c r="G95" s="58"/>
      <c r="H95" s="58"/>
      <c r="I95" s="65"/>
      <c r="J95" s="71" t="str">
        <f t="shared" si="11"/>
        <v/>
      </c>
      <c r="K95" s="56"/>
      <c r="M95" s="45" t="e">
        <f t="shared" si="10"/>
        <v>#N/A</v>
      </c>
      <c r="W95" s="48" t="str">
        <f t="shared" si="12"/>
        <v>()</v>
      </c>
      <c r="X95" s="48" t="e">
        <f t="shared" si="13"/>
        <v>#N/A</v>
      </c>
      <c r="Y95" s="48" t="e">
        <f t="shared" si="14"/>
        <v>#VALUE!</v>
      </c>
      <c r="Z95" s="48" t="str">
        <f t="shared" si="15"/>
        <v/>
      </c>
      <c r="AA95" s="48" t="str">
        <f t="shared" si="16"/>
        <v>단독</v>
      </c>
      <c r="AB95" s="48">
        <f t="shared" si="17"/>
        <v>0</v>
      </c>
      <c r="AC95" s="48">
        <f t="shared" si="18"/>
        <v>0</v>
      </c>
    </row>
    <row r="96" spans="1:29" ht="12" x14ac:dyDescent="0.3">
      <c r="A96" s="47">
        <v>91</v>
      </c>
      <c r="B96" s="57"/>
      <c r="C96" s="56"/>
      <c r="D96" s="56"/>
      <c r="E96" s="56"/>
      <c r="F96" s="58"/>
      <c r="G96" s="58"/>
      <c r="H96" s="58"/>
      <c r="I96" s="65"/>
      <c r="J96" s="71" t="str">
        <f t="shared" si="11"/>
        <v/>
      </c>
      <c r="K96" s="56"/>
      <c r="M96" s="45" t="e">
        <f t="shared" si="10"/>
        <v>#N/A</v>
      </c>
      <c r="W96" s="48" t="str">
        <f t="shared" si="12"/>
        <v>()</v>
      </c>
      <c r="X96" s="48" t="e">
        <f t="shared" si="13"/>
        <v>#N/A</v>
      </c>
      <c r="Y96" s="48" t="e">
        <f t="shared" si="14"/>
        <v>#VALUE!</v>
      </c>
      <c r="Z96" s="48" t="str">
        <f t="shared" si="15"/>
        <v/>
      </c>
      <c r="AA96" s="48" t="str">
        <f t="shared" si="16"/>
        <v>단독</v>
      </c>
      <c r="AB96" s="48">
        <f t="shared" si="17"/>
        <v>0</v>
      </c>
      <c r="AC96" s="48">
        <f t="shared" si="18"/>
        <v>0</v>
      </c>
    </row>
    <row r="97" spans="1:29" ht="12" x14ac:dyDescent="0.3">
      <c r="A97" s="47">
        <v>92</v>
      </c>
      <c r="B97" s="57"/>
      <c r="C97" s="56"/>
      <c r="D97" s="56"/>
      <c r="E97" s="56"/>
      <c r="F97" s="58"/>
      <c r="G97" s="58"/>
      <c r="H97" s="58"/>
      <c r="I97" s="65"/>
      <c r="J97" s="71" t="str">
        <f t="shared" si="11"/>
        <v/>
      </c>
      <c r="K97" s="56"/>
      <c r="M97" s="45" t="e">
        <f t="shared" si="10"/>
        <v>#N/A</v>
      </c>
      <c r="W97" s="48" t="str">
        <f t="shared" si="12"/>
        <v>()</v>
      </c>
      <c r="X97" s="48" t="e">
        <f t="shared" si="13"/>
        <v>#N/A</v>
      </c>
      <c r="Y97" s="48" t="e">
        <f t="shared" si="14"/>
        <v>#VALUE!</v>
      </c>
      <c r="Z97" s="48" t="str">
        <f t="shared" si="15"/>
        <v/>
      </c>
      <c r="AA97" s="48" t="str">
        <f t="shared" si="16"/>
        <v>단독</v>
      </c>
      <c r="AB97" s="48">
        <f t="shared" si="17"/>
        <v>0</v>
      </c>
      <c r="AC97" s="48">
        <f t="shared" si="18"/>
        <v>0</v>
      </c>
    </row>
    <row r="98" spans="1:29" ht="12" x14ac:dyDescent="0.3">
      <c r="A98" s="47">
        <v>93</v>
      </c>
      <c r="B98" s="57"/>
      <c r="C98" s="56"/>
      <c r="D98" s="56"/>
      <c r="E98" s="56"/>
      <c r="F98" s="58"/>
      <c r="G98" s="58"/>
      <c r="H98" s="58"/>
      <c r="I98" s="65"/>
      <c r="J98" s="71" t="str">
        <f t="shared" si="11"/>
        <v/>
      </c>
      <c r="K98" s="56"/>
      <c r="M98" s="45" t="e">
        <f t="shared" si="10"/>
        <v>#N/A</v>
      </c>
      <c r="W98" s="48" t="str">
        <f t="shared" si="12"/>
        <v>()</v>
      </c>
      <c r="X98" s="48" t="e">
        <f t="shared" si="13"/>
        <v>#N/A</v>
      </c>
      <c r="Y98" s="48" t="e">
        <f t="shared" si="14"/>
        <v>#VALUE!</v>
      </c>
      <c r="Z98" s="48" t="str">
        <f t="shared" si="15"/>
        <v/>
      </c>
      <c r="AA98" s="48" t="str">
        <f t="shared" si="16"/>
        <v>단독</v>
      </c>
      <c r="AB98" s="48">
        <f t="shared" si="17"/>
        <v>0</v>
      </c>
      <c r="AC98" s="48">
        <f t="shared" si="18"/>
        <v>0</v>
      </c>
    </row>
    <row r="99" spans="1:29" ht="12" x14ac:dyDescent="0.3">
      <c r="A99" s="47">
        <v>94</v>
      </c>
      <c r="B99" s="57"/>
      <c r="C99" s="56"/>
      <c r="D99" s="56"/>
      <c r="E99" s="56"/>
      <c r="F99" s="58"/>
      <c r="G99" s="58"/>
      <c r="H99" s="58"/>
      <c r="I99" s="65"/>
      <c r="J99" s="71" t="str">
        <f t="shared" si="11"/>
        <v/>
      </c>
      <c r="K99" s="56"/>
      <c r="M99" s="45" t="e">
        <f t="shared" si="10"/>
        <v>#N/A</v>
      </c>
      <c r="W99" s="48" t="str">
        <f t="shared" si="12"/>
        <v>()</v>
      </c>
      <c r="X99" s="48" t="e">
        <f t="shared" si="13"/>
        <v>#N/A</v>
      </c>
      <c r="Y99" s="48" t="e">
        <f t="shared" si="14"/>
        <v>#VALUE!</v>
      </c>
      <c r="Z99" s="48" t="str">
        <f t="shared" si="15"/>
        <v/>
      </c>
      <c r="AA99" s="48" t="str">
        <f t="shared" si="16"/>
        <v>단독</v>
      </c>
      <c r="AB99" s="48">
        <f t="shared" si="17"/>
        <v>0</v>
      </c>
      <c r="AC99" s="48">
        <f t="shared" si="18"/>
        <v>0</v>
      </c>
    </row>
    <row r="100" spans="1:29" ht="12.75" thickBot="1" x14ac:dyDescent="0.35">
      <c r="A100" s="47">
        <v>95</v>
      </c>
      <c r="B100" s="60"/>
      <c r="C100" s="61"/>
      <c r="D100" s="61"/>
      <c r="E100" s="61"/>
      <c r="F100" s="62"/>
      <c r="G100" s="62"/>
      <c r="H100" s="62"/>
      <c r="I100" s="66"/>
      <c r="J100" s="71" t="str">
        <f t="shared" si="11"/>
        <v/>
      </c>
      <c r="K100" s="56"/>
      <c r="M100" s="45" t="e">
        <f t="shared" si="10"/>
        <v>#N/A</v>
      </c>
      <c r="W100" s="48" t="str">
        <f t="shared" si="12"/>
        <v>()</v>
      </c>
      <c r="X100" s="48" t="e">
        <f t="shared" si="13"/>
        <v>#N/A</v>
      </c>
      <c r="Y100" s="48" t="e">
        <f t="shared" si="14"/>
        <v>#VALUE!</v>
      </c>
      <c r="Z100" s="48" t="str">
        <f t="shared" si="15"/>
        <v/>
      </c>
      <c r="AA100" s="48" t="str">
        <f t="shared" si="16"/>
        <v>단독</v>
      </c>
      <c r="AB100" s="48">
        <f t="shared" si="17"/>
        <v>0</v>
      </c>
      <c r="AC100" s="48">
        <f t="shared" si="18"/>
        <v>0</v>
      </c>
    </row>
    <row r="101" spans="1:29" ht="12" x14ac:dyDescent="0.3"/>
  </sheetData>
  <sheetProtection sheet="1" objects="1" scenarios="1" selectLockedCells="1"/>
  <mergeCells count="12">
    <mergeCell ref="A1:K1"/>
    <mergeCell ref="J4:J5"/>
    <mergeCell ref="K4:K5"/>
    <mergeCell ref="J2:K2"/>
    <mergeCell ref="A4:A5"/>
    <mergeCell ref="B4:B5"/>
    <mergeCell ref="C4:C5"/>
    <mergeCell ref="D4:D5"/>
    <mergeCell ref="E4:E5"/>
    <mergeCell ref="F4:G4"/>
    <mergeCell ref="H4:H5"/>
    <mergeCell ref="I4:I5"/>
  </mergeCells>
  <phoneticPr fontId="1" type="noConversion"/>
  <dataValidations count="1">
    <dataValidation type="list" allowBlank="1" showInputMessage="1" showErrorMessage="1" sqref="I6:I100">
      <formula1>저술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100"/>
  <sheetViews>
    <sheetView workbookViewId="0">
      <pane xSplit="1" ySplit="5" topLeftCell="B6" activePane="bottomRight" state="frozen"/>
      <selection sqref="A1:XFD1048576"/>
      <selection pane="topRight" sqref="A1:XFD1048576"/>
      <selection pane="bottomLeft" sqref="A1:XFD1048576"/>
      <selection pane="bottomRight" activeCell="B12" sqref="B12"/>
    </sheetView>
  </sheetViews>
  <sheetFormatPr defaultColWidth="9" defaultRowHeight="12" x14ac:dyDescent="0.3"/>
  <cols>
    <col min="1" max="1" width="3.625" style="48" bestFit="1" customWidth="1"/>
    <col min="2" max="2" width="36" style="48" customWidth="1"/>
    <col min="3" max="4" width="15.375" style="48" customWidth="1"/>
    <col min="5" max="5" width="5" style="45" bestFit="1" customWidth="1"/>
    <col min="6" max="6" width="3.25" style="45" bestFit="1" customWidth="1"/>
    <col min="7" max="7" width="4.5" style="45" customWidth="1"/>
    <col min="8" max="8" width="7.5" style="48" bestFit="1" customWidth="1"/>
    <col min="9" max="9" width="5.625" style="48" bestFit="1" customWidth="1"/>
    <col min="10" max="10" width="5" style="48" bestFit="1" customWidth="1"/>
    <col min="11" max="11" width="0.625" style="48" customWidth="1"/>
    <col min="12" max="14" width="9" style="45" hidden="1" customWidth="1"/>
    <col min="15" max="15" width="10.625" style="45" hidden="1" customWidth="1"/>
    <col min="16" max="22" width="9" style="48" hidden="1" customWidth="1"/>
    <col min="23" max="23" width="19.75" style="48" hidden="1" customWidth="1"/>
    <col min="24" max="29" width="9" style="48" hidden="1" customWidth="1"/>
    <col min="30" max="16384" width="9" style="48"/>
  </cols>
  <sheetData>
    <row r="1" spans="1:29" s="41" customFormat="1" ht="26.25" x14ac:dyDescent="0.3">
      <c r="A1" s="39" t="s">
        <v>131</v>
      </c>
      <c r="B1" s="39"/>
      <c r="C1" s="40"/>
      <c r="D1" s="40"/>
      <c r="E1" s="40"/>
      <c r="F1" s="40"/>
      <c r="G1" s="40"/>
      <c r="H1" s="40"/>
      <c r="I1" s="40"/>
      <c r="J1" s="40"/>
      <c r="L1" s="42"/>
      <c r="M1" s="42"/>
      <c r="N1" s="42"/>
      <c r="O1" s="42"/>
    </row>
    <row r="2" spans="1:29" s="41" customFormat="1" x14ac:dyDescent="0.3">
      <c r="A2" s="41" t="str">
        <f>총괄표!B7&amp;" "&amp;총괄표!B6</f>
        <v xml:space="preserve"> </v>
      </c>
      <c r="E2" s="42"/>
      <c r="F2" s="42"/>
      <c r="G2" s="42"/>
      <c r="H2" s="43" t="s">
        <v>44</v>
      </c>
      <c r="I2" s="125">
        <f>SUM(I6:I100)</f>
        <v>0</v>
      </c>
      <c r="J2" s="125"/>
      <c r="L2" s="42"/>
      <c r="M2" s="42"/>
      <c r="N2" s="42"/>
      <c r="O2" s="42"/>
    </row>
    <row r="3" spans="1:29" s="41" customFormat="1" x14ac:dyDescent="0.3">
      <c r="E3" s="42"/>
      <c r="F3" s="42"/>
      <c r="G3" s="42"/>
      <c r="L3" s="42"/>
      <c r="M3" s="42"/>
      <c r="N3" s="42"/>
      <c r="O3" s="42"/>
    </row>
    <row r="4" spans="1:29" s="41" customFormat="1" ht="37.5" customHeight="1" x14ac:dyDescent="0.3">
      <c r="A4" s="126" t="s">
        <v>72</v>
      </c>
      <c r="B4" s="126" t="s">
        <v>132</v>
      </c>
      <c r="C4" s="126" t="s">
        <v>133</v>
      </c>
      <c r="D4" s="126" t="s">
        <v>134</v>
      </c>
      <c r="E4" s="129" t="s">
        <v>135</v>
      </c>
      <c r="F4" s="130"/>
      <c r="G4" s="126" t="s">
        <v>136</v>
      </c>
      <c r="H4" s="126" t="s">
        <v>137</v>
      </c>
      <c r="I4" s="126" t="s">
        <v>68</v>
      </c>
      <c r="J4" s="126" t="s">
        <v>63</v>
      </c>
      <c r="L4" s="42"/>
      <c r="M4" s="42"/>
      <c r="N4" s="42"/>
      <c r="O4" s="42"/>
    </row>
    <row r="5" spans="1:29" s="41" customFormat="1" ht="37.5" customHeight="1" thickBot="1" x14ac:dyDescent="0.35">
      <c r="A5" s="127"/>
      <c r="B5" s="128"/>
      <c r="C5" s="128"/>
      <c r="D5" s="128"/>
      <c r="E5" s="44" t="s">
        <v>64</v>
      </c>
      <c r="F5" s="44" t="s">
        <v>65</v>
      </c>
      <c r="G5" s="128"/>
      <c r="H5" s="128"/>
      <c r="I5" s="127"/>
      <c r="J5" s="127"/>
      <c r="L5" s="42" t="s">
        <v>138</v>
      </c>
      <c r="M5" s="45" t="s">
        <v>142</v>
      </c>
      <c r="N5" s="42" t="s">
        <v>119</v>
      </c>
      <c r="O5" s="42" t="s">
        <v>120</v>
      </c>
      <c r="W5" s="46" t="s">
        <v>176</v>
      </c>
      <c r="X5" s="46" t="s">
        <v>178</v>
      </c>
      <c r="Y5" s="46" t="s">
        <v>177</v>
      </c>
      <c r="Z5" s="46" t="s">
        <v>68</v>
      </c>
      <c r="AA5" s="46" t="s">
        <v>179</v>
      </c>
      <c r="AB5" s="46" t="s">
        <v>206</v>
      </c>
      <c r="AC5" s="46" t="s">
        <v>63</v>
      </c>
    </row>
    <row r="6" spans="1:29" x14ac:dyDescent="0.3">
      <c r="A6" s="47">
        <v>1</v>
      </c>
      <c r="B6" s="52"/>
      <c r="C6" s="53"/>
      <c r="D6" s="53"/>
      <c r="E6" s="54"/>
      <c r="F6" s="54"/>
      <c r="G6" s="54"/>
      <c r="H6" s="64"/>
      <c r="I6" s="71" t="str">
        <f>Z6</f>
        <v/>
      </c>
      <c r="J6" s="56"/>
      <c r="L6" s="45" t="e">
        <f t="shared" ref="L6:L37" si="0">VLOOKUP(H6,특허p,2,FALSE)</f>
        <v>#N/A</v>
      </c>
      <c r="M6" s="45" t="e">
        <f>IF(L6="국제",1,2)</f>
        <v>#N/A</v>
      </c>
      <c r="N6" s="45">
        <f>IF(G6&gt;3,4,G6)</f>
        <v>0</v>
      </c>
      <c r="O6" s="45">
        <f t="shared" ref="O6:O37" si="1">IFERROR(VLOOKUP(N6,특허인정환산,1+M6,FALSE),0.4/(G6-2))</f>
        <v>-0.2</v>
      </c>
      <c r="W6" s="48" t="str">
        <f>D6&amp;"("&amp;E6&amp;")"</f>
        <v>()</v>
      </c>
      <c r="X6" s="48" t="e">
        <f>L6</f>
        <v>#N/A</v>
      </c>
      <c r="Y6" s="48" t="e">
        <f>Z6/X6</f>
        <v>#VALUE!</v>
      </c>
      <c r="Z6" s="48" t="str">
        <f>IFERROR(IF(OR(B6="",LEFT(AC6,1)="*"),"",IF(O6&gt;0,PRODUCT(L6,O6),"")),"")</f>
        <v/>
      </c>
      <c r="AA6" s="48" t="str">
        <f>IF(G6&gt;1,"공동","단독")</f>
        <v>단독</v>
      </c>
      <c r="AB6" s="48">
        <f>H6</f>
        <v>0</v>
      </c>
      <c r="AC6" s="48">
        <f>J6</f>
        <v>0</v>
      </c>
    </row>
    <row r="7" spans="1:29" x14ac:dyDescent="0.3">
      <c r="A7" s="47">
        <v>2</v>
      </c>
      <c r="B7" s="57"/>
      <c r="C7" s="56"/>
      <c r="D7" s="56"/>
      <c r="E7" s="58"/>
      <c r="F7" s="58"/>
      <c r="G7" s="58"/>
      <c r="H7" s="65"/>
      <c r="I7" s="71" t="str">
        <f t="shared" ref="I7:I70" si="2">Z7</f>
        <v/>
      </c>
      <c r="J7" s="56"/>
      <c r="L7" s="45" t="e">
        <f t="shared" si="0"/>
        <v>#N/A</v>
      </c>
      <c r="M7" s="45" t="e">
        <f t="shared" ref="M7:M70" si="3">IF(L7="국제",1,2)</f>
        <v>#N/A</v>
      </c>
      <c r="N7" s="45">
        <f t="shared" ref="N7:N70" si="4">IF(G7&gt;3,4,G7)</f>
        <v>0</v>
      </c>
      <c r="O7" s="45">
        <f t="shared" si="1"/>
        <v>-0.2</v>
      </c>
      <c r="W7" s="48" t="str">
        <f t="shared" ref="W7:W70" si="5">D7&amp;"("&amp;E7&amp;")"</f>
        <v>()</v>
      </c>
      <c r="X7" s="48" t="e">
        <f t="shared" ref="X7:X70" si="6">L7</f>
        <v>#N/A</v>
      </c>
      <c r="Y7" s="48" t="e">
        <f t="shared" ref="Y7:Y70" si="7">Z7/X7</f>
        <v>#VALUE!</v>
      </c>
      <c r="Z7" s="48" t="str">
        <f t="shared" ref="Z7:Z70" si="8">IFERROR(IF(OR(B7="",LEFT(AC7,1)="*"),"",IF(O7&gt;0,PRODUCT(L7,O7),"")),"")</f>
        <v/>
      </c>
      <c r="AA7" s="48" t="str">
        <f t="shared" ref="AA7:AA70" si="9">IF(G7&gt;1,"공동","단독")</f>
        <v>단독</v>
      </c>
      <c r="AB7" s="48">
        <f t="shared" ref="AB7:AB70" si="10">H7</f>
        <v>0</v>
      </c>
      <c r="AC7" s="48">
        <f t="shared" ref="AC7:AC70" si="11">J7</f>
        <v>0</v>
      </c>
    </row>
    <row r="8" spans="1:29" x14ac:dyDescent="0.3">
      <c r="A8" s="47">
        <v>3</v>
      </c>
      <c r="B8" s="57"/>
      <c r="C8" s="56"/>
      <c r="D8" s="56"/>
      <c r="E8" s="58"/>
      <c r="F8" s="58"/>
      <c r="G8" s="58"/>
      <c r="H8" s="65"/>
      <c r="I8" s="71" t="str">
        <f t="shared" si="2"/>
        <v/>
      </c>
      <c r="J8" s="56"/>
      <c r="L8" s="45" t="e">
        <f t="shared" si="0"/>
        <v>#N/A</v>
      </c>
      <c r="M8" s="45" t="e">
        <f t="shared" si="3"/>
        <v>#N/A</v>
      </c>
      <c r="N8" s="45">
        <f t="shared" si="4"/>
        <v>0</v>
      </c>
      <c r="O8" s="45">
        <f t="shared" si="1"/>
        <v>-0.2</v>
      </c>
      <c r="W8" s="48" t="str">
        <f t="shared" si="5"/>
        <v>()</v>
      </c>
      <c r="X8" s="48" t="e">
        <f t="shared" si="6"/>
        <v>#N/A</v>
      </c>
      <c r="Y8" s="48" t="e">
        <f t="shared" si="7"/>
        <v>#VALUE!</v>
      </c>
      <c r="Z8" s="48" t="str">
        <f t="shared" si="8"/>
        <v/>
      </c>
      <c r="AA8" s="48" t="str">
        <f t="shared" si="9"/>
        <v>단독</v>
      </c>
      <c r="AB8" s="48">
        <f t="shared" si="10"/>
        <v>0</v>
      </c>
      <c r="AC8" s="48">
        <f t="shared" si="11"/>
        <v>0</v>
      </c>
    </row>
    <row r="9" spans="1:29" x14ac:dyDescent="0.3">
      <c r="A9" s="47">
        <v>4</v>
      </c>
      <c r="B9" s="57"/>
      <c r="C9" s="56"/>
      <c r="D9" s="56"/>
      <c r="E9" s="58"/>
      <c r="F9" s="58"/>
      <c r="G9" s="58"/>
      <c r="H9" s="65"/>
      <c r="I9" s="71" t="str">
        <f t="shared" si="2"/>
        <v/>
      </c>
      <c r="J9" s="56"/>
      <c r="L9" s="45" t="e">
        <f t="shared" si="0"/>
        <v>#N/A</v>
      </c>
      <c r="M9" s="45" t="e">
        <f t="shared" si="3"/>
        <v>#N/A</v>
      </c>
      <c r="N9" s="45">
        <f t="shared" si="4"/>
        <v>0</v>
      </c>
      <c r="O9" s="45">
        <f t="shared" si="1"/>
        <v>-0.2</v>
      </c>
      <c r="W9" s="48" t="str">
        <f t="shared" si="5"/>
        <v>()</v>
      </c>
      <c r="X9" s="48" t="e">
        <f t="shared" si="6"/>
        <v>#N/A</v>
      </c>
      <c r="Y9" s="48" t="e">
        <f t="shared" si="7"/>
        <v>#VALUE!</v>
      </c>
      <c r="Z9" s="48" t="str">
        <f t="shared" si="8"/>
        <v/>
      </c>
      <c r="AA9" s="48" t="str">
        <f t="shared" si="9"/>
        <v>단독</v>
      </c>
      <c r="AB9" s="48">
        <f t="shared" si="10"/>
        <v>0</v>
      </c>
      <c r="AC9" s="48">
        <f t="shared" si="11"/>
        <v>0</v>
      </c>
    </row>
    <row r="10" spans="1:29" x14ac:dyDescent="0.3">
      <c r="A10" s="47">
        <v>5</v>
      </c>
      <c r="B10" s="57"/>
      <c r="C10" s="56"/>
      <c r="D10" s="56"/>
      <c r="E10" s="58"/>
      <c r="F10" s="58"/>
      <c r="G10" s="58"/>
      <c r="H10" s="65"/>
      <c r="I10" s="71" t="str">
        <f t="shared" si="2"/>
        <v/>
      </c>
      <c r="J10" s="56"/>
      <c r="L10" s="45" t="e">
        <f t="shared" si="0"/>
        <v>#N/A</v>
      </c>
      <c r="M10" s="45" t="e">
        <f t="shared" si="3"/>
        <v>#N/A</v>
      </c>
      <c r="N10" s="45">
        <f t="shared" si="4"/>
        <v>0</v>
      </c>
      <c r="O10" s="45">
        <f t="shared" si="1"/>
        <v>-0.2</v>
      </c>
      <c r="W10" s="48" t="str">
        <f t="shared" si="5"/>
        <v>()</v>
      </c>
      <c r="X10" s="48" t="e">
        <f t="shared" si="6"/>
        <v>#N/A</v>
      </c>
      <c r="Y10" s="48" t="e">
        <f t="shared" si="7"/>
        <v>#VALUE!</v>
      </c>
      <c r="Z10" s="48" t="str">
        <f t="shared" si="8"/>
        <v/>
      </c>
      <c r="AA10" s="48" t="str">
        <f t="shared" si="9"/>
        <v>단독</v>
      </c>
      <c r="AB10" s="48">
        <f t="shared" si="10"/>
        <v>0</v>
      </c>
      <c r="AC10" s="48">
        <f t="shared" si="11"/>
        <v>0</v>
      </c>
    </row>
    <row r="11" spans="1:29" x14ac:dyDescent="0.3">
      <c r="A11" s="47">
        <v>6</v>
      </c>
      <c r="B11" s="57"/>
      <c r="C11" s="56"/>
      <c r="D11" s="56"/>
      <c r="E11" s="58"/>
      <c r="F11" s="58"/>
      <c r="G11" s="58"/>
      <c r="H11" s="65"/>
      <c r="I11" s="71" t="str">
        <f t="shared" si="2"/>
        <v/>
      </c>
      <c r="J11" s="56"/>
      <c r="L11" s="45" t="e">
        <f t="shared" si="0"/>
        <v>#N/A</v>
      </c>
      <c r="M11" s="45" t="e">
        <f t="shared" si="3"/>
        <v>#N/A</v>
      </c>
      <c r="N11" s="45">
        <f t="shared" si="4"/>
        <v>0</v>
      </c>
      <c r="O11" s="45">
        <f t="shared" si="1"/>
        <v>-0.2</v>
      </c>
      <c r="W11" s="48" t="str">
        <f t="shared" si="5"/>
        <v>()</v>
      </c>
      <c r="X11" s="48" t="e">
        <f t="shared" si="6"/>
        <v>#N/A</v>
      </c>
      <c r="Y11" s="48" t="e">
        <f t="shared" si="7"/>
        <v>#VALUE!</v>
      </c>
      <c r="Z11" s="48" t="str">
        <f t="shared" si="8"/>
        <v/>
      </c>
      <c r="AA11" s="48" t="str">
        <f t="shared" si="9"/>
        <v>단독</v>
      </c>
      <c r="AB11" s="48">
        <f t="shared" si="10"/>
        <v>0</v>
      </c>
      <c r="AC11" s="48">
        <f t="shared" si="11"/>
        <v>0</v>
      </c>
    </row>
    <row r="12" spans="1:29" x14ac:dyDescent="0.3">
      <c r="A12" s="47">
        <v>7</v>
      </c>
      <c r="B12" s="57"/>
      <c r="C12" s="56"/>
      <c r="D12" s="56"/>
      <c r="E12" s="58"/>
      <c r="F12" s="58"/>
      <c r="G12" s="58"/>
      <c r="H12" s="65"/>
      <c r="I12" s="71" t="str">
        <f t="shared" si="2"/>
        <v/>
      </c>
      <c r="J12" s="56"/>
      <c r="L12" s="45" t="e">
        <f t="shared" si="0"/>
        <v>#N/A</v>
      </c>
      <c r="M12" s="45" t="e">
        <f t="shared" si="3"/>
        <v>#N/A</v>
      </c>
      <c r="N12" s="45">
        <f t="shared" si="4"/>
        <v>0</v>
      </c>
      <c r="O12" s="45">
        <f t="shared" si="1"/>
        <v>-0.2</v>
      </c>
      <c r="W12" s="48" t="str">
        <f t="shared" si="5"/>
        <v>()</v>
      </c>
      <c r="X12" s="48" t="e">
        <f t="shared" si="6"/>
        <v>#N/A</v>
      </c>
      <c r="Y12" s="48" t="e">
        <f t="shared" si="7"/>
        <v>#VALUE!</v>
      </c>
      <c r="Z12" s="48" t="str">
        <f t="shared" si="8"/>
        <v/>
      </c>
      <c r="AA12" s="48" t="str">
        <f t="shared" si="9"/>
        <v>단독</v>
      </c>
      <c r="AB12" s="48">
        <f t="shared" si="10"/>
        <v>0</v>
      </c>
      <c r="AC12" s="48">
        <f t="shared" si="11"/>
        <v>0</v>
      </c>
    </row>
    <row r="13" spans="1:29" x14ac:dyDescent="0.3">
      <c r="A13" s="47">
        <v>8</v>
      </c>
      <c r="B13" s="57"/>
      <c r="C13" s="56"/>
      <c r="D13" s="56"/>
      <c r="E13" s="58"/>
      <c r="F13" s="58"/>
      <c r="G13" s="58"/>
      <c r="H13" s="65"/>
      <c r="I13" s="71" t="str">
        <f t="shared" si="2"/>
        <v/>
      </c>
      <c r="J13" s="56"/>
      <c r="L13" s="45" t="e">
        <f t="shared" si="0"/>
        <v>#N/A</v>
      </c>
      <c r="M13" s="45" t="e">
        <f t="shared" si="3"/>
        <v>#N/A</v>
      </c>
      <c r="N13" s="45">
        <f t="shared" si="4"/>
        <v>0</v>
      </c>
      <c r="O13" s="45">
        <f t="shared" si="1"/>
        <v>-0.2</v>
      </c>
      <c r="W13" s="48" t="str">
        <f t="shared" si="5"/>
        <v>()</v>
      </c>
      <c r="X13" s="48" t="e">
        <f t="shared" si="6"/>
        <v>#N/A</v>
      </c>
      <c r="Y13" s="48" t="e">
        <f t="shared" si="7"/>
        <v>#VALUE!</v>
      </c>
      <c r="Z13" s="48" t="str">
        <f t="shared" si="8"/>
        <v/>
      </c>
      <c r="AA13" s="48" t="str">
        <f t="shared" si="9"/>
        <v>단독</v>
      </c>
      <c r="AB13" s="48">
        <f t="shared" si="10"/>
        <v>0</v>
      </c>
      <c r="AC13" s="48">
        <f t="shared" si="11"/>
        <v>0</v>
      </c>
    </row>
    <row r="14" spans="1:29" x14ac:dyDescent="0.3">
      <c r="A14" s="47">
        <v>9</v>
      </c>
      <c r="B14" s="57"/>
      <c r="C14" s="56"/>
      <c r="D14" s="56"/>
      <c r="E14" s="58"/>
      <c r="F14" s="58"/>
      <c r="G14" s="58"/>
      <c r="H14" s="65"/>
      <c r="I14" s="71" t="str">
        <f t="shared" si="2"/>
        <v/>
      </c>
      <c r="J14" s="56"/>
      <c r="L14" s="45" t="e">
        <f t="shared" si="0"/>
        <v>#N/A</v>
      </c>
      <c r="M14" s="45" t="e">
        <f t="shared" si="3"/>
        <v>#N/A</v>
      </c>
      <c r="N14" s="45">
        <f t="shared" si="4"/>
        <v>0</v>
      </c>
      <c r="O14" s="45">
        <f t="shared" si="1"/>
        <v>-0.2</v>
      </c>
      <c r="W14" s="48" t="str">
        <f t="shared" si="5"/>
        <v>()</v>
      </c>
      <c r="X14" s="48" t="e">
        <f t="shared" si="6"/>
        <v>#N/A</v>
      </c>
      <c r="Y14" s="48" t="e">
        <f t="shared" si="7"/>
        <v>#VALUE!</v>
      </c>
      <c r="Z14" s="48" t="str">
        <f t="shared" si="8"/>
        <v/>
      </c>
      <c r="AA14" s="48" t="str">
        <f t="shared" si="9"/>
        <v>단독</v>
      </c>
      <c r="AB14" s="48">
        <f t="shared" si="10"/>
        <v>0</v>
      </c>
      <c r="AC14" s="48">
        <f t="shared" si="11"/>
        <v>0</v>
      </c>
    </row>
    <row r="15" spans="1:29" x14ac:dyDescent="0.3">
      <c r="A15" s="47">
        <v>10</v>
      </c>
      <c r="B15" s="57"/>
      <c r="C15" s="56"/>
      <c r="D15" s="56"/>
      <c r="E15" s="58"/>
      <c r="F15" s="58"/>
      <c r="G15" s="58"/>
      <c r="H15" s="65"/>
      <c r="I15" s="71" t="str">
        <f t="shared" si="2"/>
        <v/>
      </c>
      <c r="J15" s="56"/>
      <c r="L15" s="45" t="e">
        <f t="shared" si="0"/>
        <v>#N/A</v>
      </c>
      <c r="M15" s="45" t="e">
        <f t="shared" si="3"/>
        <v>#N/A</v>
      </c>
      <c r="N15" s="45">
        <f t="shared" si="4"/>
        <v>0</v>
      </c>
      <c r="O15" s="45">
        <f t="shared" si="1"/>
        <v>-0.2</v>
      </c>
      <c r="W15" s="48" t="str">
        <f t="shared" si="5"/>
        <v>()</v>
      </c>
      <c r="X15" s="48" t="e">
        <f t="shared" si="6"/>
        <v>#N/A</v>
      </c>
      <c r="Y15" s="48" t="e">
        <f t="shared" si="7"/>
        <v>#VALUE!</v>
      </c>
      <c r="Z15" s="48" t="str">
        <f t="shared" si="8"/>
        <v/>
      </c>
      <c r="AA15" s="48" t="str">
        <f t="shared" si="9"/>
        <v>단독</v>
      </c>
      <c r="AB15" s="48">
        <f t="shared" si="10"/>
        <v>0</v>
      </c>
      <c r="AC15" s="48">
        <f t="shared" si="11"/>
        <v>0</v>
      </c>
    </row>
    <row r="16" spans="1:29" x14ac:dyDescent="0.3">
      <c r="A16" s="47">
        <v>11</v>
      </c>
      <c r="B16" s="57"/>
      <c r="C16" s="56"/>
      <c r="D16" s="56"/>
      <c r="E16" s="58"/>
      <c r="F16" s="58"/>
      <c r="G16" s="58"/>
      <c r="H16" s="65"/>
      <c r="I16" s="71" t="str">
        <f t="shared" si="2"/>
        <v/>
      </c>
      <c r="J16" s="56"/>
      <c r="L16" s="45" t="e">
        <f t="shared" si="0"/>
        <v>#N/A</v>
      </c>
      <c r="M16" s="45" t="e">
        <f t="shared" si="3"/>
        <v>#N/A</v>
      </c>
      <c r="N16" s="45">
        <f t="shared" si="4"/>
        <v>0</v>
      </c>
      <c r="O16" s="45">
        <f t="shared" si="1"/>
        <v>-0.2</v>
      </c>
      <c r="W16" s="48" t="str">
        <f t="shared" si="5"/>
        <v>()</v>
      </c>
      <c r="X16" s="48" t="e">
        <f t="shared" si="6"/>
        <v>#N/A</v>
      </c>
      <c r="Y16" s="48" t="e">
        <f t="shared" si="7"/>
        <v>#VALUE!</v>
      </c>
      <c r="Z16" s="48" t="str">
        <f t="shared" si="8"/>
        <v/>
      </c>
      <c r="AA16" s="48" t="str">
        <f t="shared" si="9"/>
        <v>단독</v>
      </c>
      <c r="AB16" s="48">
        <f t="shared" si="10"/>
        <v>0</v>
      </c>
      <c r="AC16" s="48">
        <f t="shared" si="11"/>
        <v>0</v>
      </c>
    </row>
    <row r="17" spans="1:29" x14ac:dyDescent="0.3">
      <c r="A17" s="47">
        <v>12</v>
      </c>
      <c r="B17" s="57"/>
      <c r="C17" s="56"/>
      <c r="D17" s="56"/>
      <c r="E17" s="58"/>
      <c r="F17" s="58"/>
      <c r="G17" s="58"/>
      <c r="H17" s="65"/>
      <c r="I17" s="71" t="str">
        <f t="shared" si="2"/>
        <v/>
      </c>
      <c r="J17" s="56"/>
      <c r="L17" s="45" t="e">
        <f t="shared" si="0"/>
        <v>#N/A</v>
      </c>
      <c r="M17" s="45" t="e">
        <f t="shared" si="3"/>
        <v>#N/A</v>
      </c>
      <c r="N17" s="45">
        <f t="shared" si="4"/>
        <v>0</v>
      </c>
      <c r="O17" s="45">
        <f t="shared" si="1"/>
        <v>-0.2</v>
      </c>
      <c r="W17" s="48" t="str">
        <f t="shared" si="5"/>
        <v>()</v>
      </c>
      <c r="X17" s="48" t="e">
        <f t="shared" si="6"/>
        <v>#N/A</v>
      </c>
      <c r="Y17" s="48" t="e">
        <f t="shared" si="7"/>
        <v>#VALUE!</v>
      </c>
      <c r="Z17" s="48" t="str">
        <f t="shared" si="8"/>
        <v/>
      </c>
      <c r="AA17" s="48" t="str">
        <f t="shared" si="9"/>
        <v>단독</v>
      </c>
      <c r="AB17" s="48">
        <f t="shared" si="10"/>
        <v>0</v>
      </c>
      <c r="AC17" s="48">
        <f t="shared" si="11"/>
        <v>0</v>
      </c>
    </row>
    <row r="18" spans="1:29" x14ac:dyDescent="0.3">
      <c r="A18" s="47">
        <v>13</v>
      </c>
      <c r="B18" s="57"/>
      <c r="C18" s="56"/>
      <c r="D18" s="56"/>
      <c r="E18" s="58"/>
      <c r="F18" s="58"/>
      <c r="G18" s="58"/>
      <c r="H18" s="65"/>
      <c r="I18" s="71" t="str">
        <f t="shared" si="2"/>
        <v/>
      </c>
      <c r="J18" s="56"/>
      <c r="L18" s="45" t="e">
        <f t="shared" si="0"/>
        <v>#N/A</v>
      </c>
      <c r="M18" s="45" t="e">
        <f t="shared" si="3"/>
        <v>#N/A</v>
      </c>
      <c r="N18" s="45">
        <f t="shared" si="4"/>
        <v>0</v>
      </c>
      <c r="O18" s="45">
        <f t="shared" si="1"/>
        <v>-0.2</v>
      </c>
      <c r="W18" s="48" t="str">
        <f t="shared" si="5"/>
        <v>()</v>
      </c>
      <c r="X18" s="48" t="e">
        <f t="shared" si="6"/>
        <v>#N/A</v>
      </c>
      <c r="Y18" s="48" t="e">
        <f t="shared" si="7"/>
        <v>#VALUE!</v>
      </c>
      <c r="Z18" s="48" t="str">
        <f t="shared" si="8"/>
        <v/>
      </c>
      <c r="AA18" s="48" t="str">
        <f t="shared" si="9"/>
        <v>단독</v>
      </c>
      <c r="AB18" s="48">
        <f t="shared" si="10"/>
        <v>0</v>
      </c>
      <c r="AC18" s="48">
        <f t="shared" si="11"/>
        <v>0</v>
      </c>
    </row>
    <row r="19" spans="1:29" x14ac:dyDescent="0.3">
      <c r="A19" s="47">
        <v>14</v>
      </c>
      <c r="B19" s="57"/>
      <c r="C19" s="56"/>
      <c r="D19" s="56"/>
      <c r="E19" s="58"/>
      <c r="F19" s="58"/>
      <c r="G19" s="58"/>
      <c r="H19" s="65"/>
      <c r="I19" s="71" t="str">
        <f t="shared" si="2"/>
        <v/>
      </c>
      <c r="J19" s="56"/>
      <c r="L19" s="45" t="e">
        <f t="shared" si="0"/>
        <v>#N/A</v>
      </c>
      <c r="M19" s="45" t="e">
        <f t="shared" si="3"/>
        <v>#N/A</v>
      </c>
      <c r="N19" s="45">
        <f t="shared" si="4"/>
        <v>0</v>
      </c>
      <c r="O19" s="45">
        <f t="shared" si="1"/>
        <v>-0.2</v>
      </c>
      <c r="W19" s="48" t="str">
        <f t="shared" si="5"/>
        <v>()</v>
      </c>
      <c r="X19" s="48" t="e">
        <f t="shared" si="6"/>
        <v>#N/A</v>
      </c>
      <c r="Y19" s="48" t="e">
        <f t="shared" si="7"/>
        <v>#VALUE!</v>
      </c>
      <c r="Z19" s="48" t="str">
        <f t="shared" si="8"/>
        <v/>
      </c>
      <c r="AA19" s="48" t="str">
        <f t="shared" si="9"/>
        <v>단독</v>
      </c>
      <c r="AB19" s="48">
        <f t="shared" si="10"/>
        <v>0</v>
      </c>
      <c r="AC19" s="48">
        <f t="shared" si="11"/>
        <v>0</v>
      </c>
    </row>
    <row r="20" spans="1:29" x14ac:dyDescent="0.3">
      <c r="A20" s="47">
        <v>15</v>
      </c>
      <c r="B20" s="57"/>
      <c r="C20" s="56"/>
      <c r="D20" s="56"/>
      <c r="E20" s="58"/>
      <c r="F20" s="58"/>
      <c r="G20" s="58"/>
      <c r="H20" s="65"/>
      <c r="I20" s="71" t="str">
        <f t="shared" si="2"/>
        <v/>
      </c>
      <c r="J20" s="56"/>
      <c r="L20" s="45" t="e">
        <f t="shared" si="0"/>
        <v>#N/A</v>
      </c>
      <c r="M20" s="45" t="e">
        <f t="shared" si="3"/>
        <v>#N/A</v>
      </c>
      <c r="N20" s="45">
        <f t="shared" si="4"/>
        <v>0</v>
      </c>
      <c r="O20" s="45">
        <f t="shared" si="1"/>
        <v>-0.2</v>
      </c>
      <c r="W20" s="48" t="str">
        <f t="shared" si="5"/>
        <v>()</v>
      </c>
      <c r="X20" s="48" t="e">
        <f t="shared" si="6"/>
        <v>#N/A</v>
      </c>
      <c r="Y20" s="48" t="e">
        <f t="shared" si="7"/>
        <v>#VALUE!</v>
      </c>
      <c r="Z20" s="48" t="str">
        <f t="shared" si="8"/>
        <v/>
      </c>
      <c r="AA20" s="48" t="str">
        <f t="shared" si="9"/>
        <v>단독</v>
      </c>
      <c r="AB20" s="48">
        <f t="shared" si="10"/>
        <v>0</v>
      </c>
      <c r="AC20" s="48">
        <f t="shared" si="11"/>
        <v>0</v>
      </c>
    </row>
    <row r="21" spans="1:29" x14ac:dyDescent="0.3">
      <c r="A21" s="47">
        <v>16</v>
      </c>
      <c r="B21" s="57"/>
      <c r="C21" s="56"/>
      <c r="D21" s="56"/>
      <c r="E21" s="58"/>
      <c r="F21" s="58"/>
      <c r="G21" s="58"/>
      <c r="H21" s="65"/>
      <c r="I21" s="71" t="str">
        <f t="shared" si="2"/>
        <v/>
      </c>
      <c r="J21" s="56"/>
      <c r="L21" s="45" t="e">
        <f t="shared" si="0"/>
        <v>#N/A</v>
      </c>
      <c r="M21" s="45" t="e">
        <f t="shared" si="3"/>
        <v>#N/A</v>
      </c>
      <c r="N21" s="45">
        <f t="shared" si="4"/>
        <v>0</v>
      </c>
      <c r="O21" s="45">
        <f t="shared" si="1"/>
        <v>-0.2</v>
      </c>
      <c r="W21" s="48" t="str">
        <f t="shared" si="5"/>
        <v>()</v>
      </c>
      <c r="X21" s="48" t="e">
        <f t="shared" si="6"/>
        <v>#N/A</v>
      </c>
      <c r="Y21" s="48" t="e">
        <f t="shared" si="7"/>
        <v>#VALUE!</v>
      </c>
      <c r="Z21" s="48" t="str">
        <f t="shared" si="8"/>
        <v/>
      </c>
      <c r="AA21" s="48" t="str">
        <f t="shared" si="9"/>
        <v>단독</v>
      </c>
      <c r="AB21" s="48">
        <f t="shared" si="10"/>
        <v>0</v>
      </c>
      <c r="AC21" s="48">
        <f t="shared" si="11"/>
        <v>0</v>
      </c>
    </row>
    <row r="22" spans="1:29" x14ac:dyDescent="0.3">
      <c r="A22" s="47">
        <v>17</v>
      </c>
      <c r="B22" s="57"/>
      <c r="C22" s="56"/>
      <c r="D22" s="56"/>
      <c r="E22" s="58"/>
      <c r="F22" s="58"/>
      <c r="G22" s="58"/>
      <c r="H22" s="65"/>
      <c r="I22" s="71" t="str">
        <f t="shared" si="2"/>
        <v/>
      </c>
      <c r="J22" s="56"/>
      <c r="L22" s="45" t="e">
        <f t="shared" si="0"/>
        <v>#N/A</v>
      </c>
      <c r="M22" s="45" t="e">
        <f t="shared" si="3"/>
        <v>#N/A</v>
      </c>
      <c r="N22" s="45">
        <f t="shared" si="4"/>
        <v>0</v>
      </c>
      <c r="O22" s="45">
        <f t="shared" si="1"/>
        <v>-0.2</v>
      </c>
      <c r="W22" s="48" t="str">
        <f t="shared" si="5"/>
        <v>()</v>
      </c>
      <c r="X22" s="48" t="e">
        <f t="shared" si="6"/>
        <v>#N/A</v>
      </c>
      <c r="Y22" s="48" t="e">
        <f t="shared" si="7"/>
        <v>#VALUE!</v>
      </c>
      <c r="Z22" s="48" t="str">
        <f t="shared" si="8"/>
        <v/>
      </c>
      <c r="AA22" s="48" t="str">
        <f t="shared" si="9"/>
        <v>단독</v>
      </c>
      <c r="AB22" s="48">
        <f t="shared" si="10"/>
        <v>0</v>
      </c>
      <c r="AC22" s="48">
        <f t="shared" si="11"/>
        <v>0</v>
      </c>
    </row>
    <row r="23" spans="1:29" x14ac:dyDescent="0.3">
      <c r="A23" s="47">
        <v>18</v>
      </c>
      <c r="B23" s="57"/>
      <c r="C23" s="56"/>
      <c r="D23" s="56"/>
      <c r="E23" s="58"/>
      <c r="F23" s="58"/>
      <c r="G23" s="58"/>
      <c r="H23" s="65"/>
      <c r="I23" s="71" t="str">
        <f t="shared" si="2"/>
        <v/>
      </c>
      <c r="J23" s="56"/>
      <c r="L23" s="45" t="e">
        <f t="shared" si="0"/>
        <v>#N/A</v>
      </c>
      <c r="M23" s="45" t="e">
        <f t="shared" si="3"/>
        <v>#N/A</v>
      </c>
      <c r="N23" s="45">
        <f t="shared" si="4"/>
        <v>0</v>
      </c>
      <c r="O23" s="45">
        <f t="shared" si="1"/>
        <v>-0.2</v>
      </c>
      <c r="W23" s="48" t="str">
        <f t="shared" si="5"/>
        <v>()</v>
      </c>
      <c r="X23" s="48" t="e">
        <f t="shared" si="6"/>
        <v>#N/A</v>
      </c>
      <c r="Y23" s="48" t="e">
        <f t="shared" si="7"/>
        <v>#VALUE!</v>
      </c>
      <c r="Z23" s="48" t="str">
        <f t="shared" si="8"/>
        <v/>
      </c>
      <c r="AA23" s="48" t="str">
        <f t="shared" si="9"/>
        <v>단독</v>
      </c>
      <c r="AB23" s="48">
        <f t="shared" si="10"/>
        <v>0</v>
      </c>
      <c r="AC23" s="48">
        <f t="shared" si="11"/>
        <v>0</v>
      </c>
    </row>
    <row r="24" spans="1:29" x14ac:dyDescent="0.3">
      <c r="A24" s="47">
        <v>19</v>
      </c>
      <c r="B24" s="57"/>
      <c r="C24" s="56"/>
      <c r="D24" s="56"/>
      <c r="E24" s="58"/>
      <c r="F24" s="58"/>
      <c r="G24" s="58"/>
      <c r="H24" s="65"/>
      <c r="I24" s="71" t="str">
        <f t="shared" si="2"/>
        <v/>
      </c>
      <c r="J24" s="56"/>
      <c r="L24" s="45" t="e">
        <f t="shared" si="0"/>
        <v>#N/A</v>
      </c>
      <c r="M24" s="45" t="e">
        <f t="shared" si="3"/>
        <v>#N/A</v>
      </c>
      <c r="N24" s="45">
        <f t="shared" si="4"/>
        <v>0</v>
      </c>
      <c r="O24" s="45">
        <f t="shared" si="1"/>
        <v>-0.2</v>
      </c>
      <c r="W24" s="48" t="str">
        <f t="shared" si="5"/>
        <v>()</v>
      </c>
      <c r="X24" s="48" t="e">
        <f t="shared" si="6"/>
        <v>#N/A</v>
      </c>
      <c r="Y24" s="48" t="e">
        <f t="shared" si="7"/>
        <v>#VALUE!</v>
      </c>
      <c r="Z24" s="48" t="str">
        <f t="shared" si="8"/>
        <v/>
      </c>
      <c r="AA24" s="48" t="str">
        <f t="shared" si="9"/>
        <v>단독</v>
      </c>
      <c r="AB24" s="48">
        <f t="shared" si="10"/>
        <v>0</v>
      </c>
      <c r="AC24" s="48">
        <f t="shared" si="11"/>
        <v>0</v>
      </c>
    </row>
    <row r="25" spans="1:29" x14ac:dyDescent="0.3">
      <c r="A25" s="47">
        <v>20</v>
      </c>
      <c r="B25" s="57"/>
      <c r="C25" s="56"/>
      <c r="D25" s="56"/>
      <c r="E25" s="58"/>
      <c r="F25" s="58"/>
      <c r="G25" s="58"/>
      <c r="H25" s="65"/>
      <c r="I25" s="71" t="str">
        <f t="shared" si="2"/>
        <v/>
      </c>
      <c r="J25" s="56"/>
      <c r="L25" s="45" t="e">
        <f t="shared" si="0"/>
        <v>#N/A</v>
      </c>
      <c r="M25" s="45" t="e">
        <f t="shared" si="3"/>
        <v>#N/A</v>
      </c>
      <c r="N25" s="45">
        <f t="shared" si="4"/>
        <v>0</v>
      </c>
      <c r="O25" s="45">
        <f t="shared" si="1"/>
        <v>-0.2</v>
      </c>
      <c r="W25" s="48" t="str">
        <f t="shared" si="5"/>
        <v>()</v>
      </c>
      <c r="X25" s="48" t="e">
        <f t="shared" si="6"/>
        <v>#N/A</v>
      </c>
      <c r="Y25" s="48" t="e">
        <f t="shared" si="7"/>
        <v>#VALUE!</v>
      </c>
      <c r="Z25" s="48" t="str">
        <f t="shared" si="8"/>
        <v/>
      </c>
      <c r="AA25" s="48" t="str">
        <f t="shared" si="9"/>
        <v>단독</v>
      </c>
      <c r="AB25" s="48">
        <f t="shared" si="10"/>
        <v>0</v>
      </c>
      <c r="AC25" s="48">
        <f t="shared" si="11"/>
        <v>0</v>
      </c>
    </row>
    <row r="26" spans="1:29" x14ac:dyDescent="0.3">
      <c r="A26" s="47">
        <v>21</v>
      </c>
      <c r="B26" s="57"/>
      <c r="C26" s="56"/>
      <c r="D26" s="56"/>
      <c r="E26" s="58"/>
      <c r="F26" s="58"/>
      <c r="G26" s="58"/>
      <c r="H26" s="65"/>
      <c r="I26" s="71" t="str">
        <f t="shared" si="2"/>
        <v/>
      </c>
      <c r="J26" s="56"/>
      <c r="L26" s="45" t="e">
        <f t="shared" si="0"/>
        <v>#N/A</v>
      </c>
      <c r="M26" s="45" t="e">
        <f t="shared" si="3"/>
        <v>#N/A</v>
      </c>
      <c r="N26" s="45">
        <f t="shared" si="4"/>
        <v>0</v>
      </c>
      <c r="O26" s="45">
        <f t="shared" si="1"/>
        <v>-0.2</v>
      </c>
      <c r="W26" s="48" t="str">
        <f t="shared" si="5"/>
        <v>()</v>
      </c>
      <c r="X26" s="48" t="e">
        <f t="shared" si="6"/>
        <v>#N/A</v>
      </c>
      <c r="Y26" s="48" t="e">
        <f t="shared" si="7"/>
        <v>#VALUE!</v>
      </c>
      <c r="Z26" s="48" t="str">
        <f t="shared" si="8"/>
        <v/>
      </c>
      <c r="AA26" s="48" t="str">
        <f t="shared" si="9"/>
        <v>단독</v>
      </c>
      <c r="AB26" s="48">
        <f t="shared" si="10"/>
        <v>0</v>
      </c>
      <c r="AC26" s="48">
        <f t="shared" si="11"/>
        <v>0</v>
      </c>
    </row>
    <row r="27" spans="1:29" x14ac:dyDescent="0.3">
      <c r="A27" s="47">
        <v>22</v>
      </c>
      <c r="B27" s="57"/>
      <c r="C27" s="56"/>
      <c r="D27" s="56"/>
      <c r="E27" s="58"/>
      <c r="F27" s="58"/>
      <c r="G27" s="58"/>
      <c r="H27" s="65"/>
      <c r="I27" s="71" t="str">
        <f t="shared" si="2"/>
        <v/>
      </c>
      <c r="J27" s="56"/>
      <c r="L27" s="45" t="e">
        <f t="shared" si="0"/>
        <v>#N/A</v>
      </c>
      <c r="M27" s="45" t="e">
        <f t="shared" si="3"/>
        <v>#N/A</v>
      </c>
      <c r="N27" s="45">
        <f t="shared" si="4"/>
        <v>0</v>
      </c>
      <c r="O27" s="45">
        <f t="shared" si="1"/>
        <v>-0.2</v>
      </c>
      <c r="W27" s="48" t="str">
        <f t="shared" si="5"/>
        <v>()</v>
      </c>
      <c r="X27" s="48" t="e">
        <f t="shared" si="6"/>
        <v>#N/A</v>
      </c>
      <c r="Y27" s="48" t="e">
        <f t="shared" si="7"/>
        <v>#VALUE!</v>
      </c>
      <c r="Z27" s="48" t="str">
        <f t="shared" si="8"/>
        <v/>
      </c>
      <c r="AA27" s="48" t="str">
        <f t="shared" si="9"/>
        <v>단독</v>
      </c>
      <c r="AB27" s="48">
        <f t="shared" si="10"/>
        <v>0</v>
      </c>
      <c r="AC27" s="48">
        <f t="shared" si="11"/>
        <v>0</v>
      </c>
    </row>
    <row r="28" spans="1:29" x14ac:dyDescent="0.3">
      <c r="A28" s="47">
        <v>23</v>
      </c>
      <c r="B28" s="57"/>
      <c r="C28" s="56"/>
      <c r="D28" s="56"/>
      <c r="E28" s="58"/>
      <c r="F28" s="58"/>
      <c r="G28" s="58"/>
      <c r="H28" s="65"/>
      <c r="I28" s="71" t="str">
        <f t="shared" si="2"/>
        <v/>
      </c>
      <c r="J28" s="56"/>
      <c r="L28" s="45" t="e">
        <f t="shared" si="0"/>
        <v>#N/A</v>
      </c>
      <c r="M28" s="45" t="e">
        <f t="shared" si="3"/>
        <v>#N/A</v>
      </c>
      <c r="N28" s="45">
        <f t="shared" si="4"/>
        <v>0</v>
      </c>
      <c r="O28" s="45">
        <f t="shared" si="1"/>
        <v>-0.2</v>
      </c>
      <c r="W28" s="48" t="str">
        <f t="shared" si="5"/>
        <v>()</v>
      </c>
      <c r="X28" s="48" t="e">
        <f t="shared" si="6"/>
        <v>#N/A</v>
      </c>
      <c r="Y28" s="48" t="e">
        <f t="shared" si="7"/>
        <v>#VALUE!</v>
      </c>
      <c r="Z28" s="48" t="str">
        <f t="shared" si="8"/>
        <v/>
      </c>
      <c r="AA28" s="48" t="str">
        <f t="shared" si="9"/>
        <v>단독</v>
      </c>
      <c r="AB28" s="48">
        <f t="shared" si="10"/>
        <v>0</v>
      </c>
      <c r="AC28" s="48">
        <f t="shared" si="11"/>
        <v>0</v>
      </c>
    </row>
    <row r="29" spans="1:29" x14ac:dyDescent="0.3">
      <c r="A29" s="47">
        <v>24</v>
      </c>
      <c r="B29" s="57"/>
      <c r="C29" s="56"/>
      <c r="D29" s="56"/>
      <c r="E29" s="58"/>
      <c r="F29" s="58"/>
      <c r="G29" s="58"/>
      <c r="H29" s="65"/>
      <c r="I29" s="71" t="str">
        <f t="shared" si="2"/>
        <v/>
      </c>
      <c r="J29" s="56"/>
      <c r="L29" s="45" t="e">
        <f t="shared" si="0"/>
        <v>#N/A</v>
      </c>
      <c r="M29" s="45" t="e">
        <f t="shared" si="3"/>
        <v>#N/A</v>
      </c>
      <c r="N29" s="45">
        <f t="shared" si="4"/>
        <v>0</v>
      </c>
      <c r="O29" s="45">
        <f t="shared" si="1"/>
        <v>-0.2</v>
      </c>
      <c r="W29" s="48" t="str">
        <f t="shared" si="5"/>
        <v>()</v>
      </c>
      <c r="X29" s="48" t="e">
        <f t="shared" si="6"/>
        <v>#N/A</v>
      </c>
      <c r="Y29" s="48" t="e">
        <f t="shared" si="7"/>
        <v>#VALUE!</v>
      </c>
      <c r="Z29" s="48" t="str">
        <f t="shared" si="8"/>
        <v/>
      </c>
      <c r="AA29" s="48" t="str">
        <f t="shared" si="9"/>
        <v>단독</v>
      </c>
      <c r="AB29" s="48">
        <f t="shared" si="10"/>
        <v>0</v>
      </c>
      <c r="AC29" s="48">
        <f t="shared" si="11"/>
        <v>0</v>
      </c>
    </row>
    <row r="30" spans="1:29" x14ac:dyDescent="0.3">
      <c r="A30" s="47">
        <v>25</v>
      </c>
      <c r="B30" s="57"/>
      <c r="C30" s="56"/>
      <c r="D30" s="56"/>
      <c r="E30" s="58"/>
      <c r="F30" s="58"/>
      <c r="G30" s="58"/>
      <c r="H30" s="65"/>
      <c r="I30" s="71" t="str">
        <f t="shared" si="2"/>
        <v/>
      </c>
      <c r="J30" s="56"/>
      <c r="L30" s="45" t="e">
        <f t="shared" si="0"/>
        <v>#N/A</v>
      </c>
      <c r="M30" s="45" t="e">
        <f t="shared" si="3"/>
        <v>#N/A</v>
      </c>
      <c r="N30" s="45">
        <f t="shared" si="4"/>
        <v>0</v>
      </c>
      <c r="O30" s="45">
        <f t="shared" si="1"/>
        <v>-0.2</v>
      </c>
      <c r="W30" s="48" t="str">
        <f t="shared" si="5"/>
        <v>()</v>
      </c>
      <c r="X30" s="48" t="e">
        <f t="shared" si="6"/>
        <v>#N/A</v>
      </c>
      <c r="Y30" s="48" t="e">
        <f t="shared" si="7"/>
        <v>#VALUE!</v>
      </c>
      <c r="Z30" s="48" t="str">
        <f t="shared" si="8"/>
        <v/>
      </c>
      <c r="AA30" s="48" t="str">
        <f t="shared" si="9"/>
        <v>단독</v>
      </c>
      <c r="AB30" s="48">
        <f t="shared" si="10"/>
        <v>0</v>
      </c>
      <c r="AC30" s="48">
        <f t="shared" si="11"/>
        <v>0</v>
      </c>
    </row>
    <row r="31" spans="1:29" x14ac:dyDescent="0.3">
      <c r="A31" s="47">
        <v>26</v>
      </c>
      <c r="B31" s="57"/>
      <c r="C31" s="56"/>
      <c r="D31" s="56"/>
      <c r="E31" s="58"/>
      <c r="F31" s="58"/>
      <c r="G31" s="58"/>
      <c r="H31" s="65"/>
      <c r="I31" s="71" t="str">
        <f t="shared" si="2"/>
        <v/>
      </c>
      <c r="J31" s="56"/>
      <c r="L31" s="45" t="e">
        <f t="shared" si="0"/>
        <v>#N/A</v>
      </c>
      <c r="M31" s="45" t="e">
        <f t="shared" si="3"/>
        <v>#N/A</v>
      </c>
      <c r="N31" s="45">
        <f t="shared" si="4"/>
        <v>0</v>
      </c>
      <c r="O31" s="45">
        <f t="shared" si="1"/>
        <v>-0.2</v>
      </c>
      <c r="W31" s="48" t="str">
        <f t="shared" si="5"/>
        <v>()</v>
      </c>
      <c r="X31" s="48" t="e">
        <f t="shared" si="6"/>
        <v>#N/A</v>
      </c>
      <c r="Y31" s="48" t="e">
        <f t="shared" si="7"/>
        <v>#VALUE!</v>
      </c>
      <c r="Z31" s="48" t="str">
        <f t="shared" si="8"/>
        <v/>
      </c>
      <c r="AA31" s="48" t="str">
        <f t="shared" si="9"/>
        <v>단독</v>
      </c>
      <c r="AB31" s="48">
        <f t="shared" si="10"/>
        <v>0</v>
      </c>
      <c r="AC31" s="48">
        <f t="shared" si="11"/>
        <v>0</v>
      </c>
    </row>
    <row r="32" spans="1:29" x14ac:dyDescent="0.3">
      <c r="A32" s="47">
        <v>27</v>
      </c>
      <c r="B32" s="57"/>
      <c r="C32" s="56"/>
      <c r="D32" s="56"/>
      <c r="E32" s="58"/>
      <c r="F32" s="58"/>
      <c r="G32" s="58"/>
      <c r="H32" s="65"/>
      <c r="I32" s="71" t="str">
        <f t="shared" si="2"/>
        <v/>
      </c>
      <c r="J32" s="56"/>
      <c r="L32" s="45" t="e">
        <f t="shared" si="0"/>
        <v>#N/A</v>
      </c>
      <c r="M32" s="45" t="e">
        <f t="shared" si="3"/>
        <v>#N/A</v>
      </c>
      <c r="N32" s="45">
        <f t="shared" si="4"/>
        <v>0</v>
      </c>
      <c r="O32" s="45">
        <f t="shared" si="1"/>
        <v>-0.2</v>
      </c>
      <c r="W32" s="48" t="str">
        <f t="shared" si="5"/>
        <v>()</v>
      </c>
      <c r="X32" s="48" t="e">
        <f t="shared" si="6"/>
        <v>#N/A</v>
      </c>
      <c r="Y32" s="48" t="e">
        <f t="shared" si="7"/>
        <v>#VALUE!</v>
      </c>
      <c r="Z32" s="48" t="str">
        <f t="shared" si="8"/>
        <v/>
      </c>
      <c r="AA32" s="48" t="str">
        <f t="shared" si="9"/>
        <v>단독</v>
      </c>
      <c r="AB32" s="48">
        <f t="shared" si="10"/>
        <v>0</v>
      </c>
      <c r="AC32" s="48">
        <f t="shared" si="11"/>
        <v>0</v>
      </c>
    </row>
    <row r="33" spans="1:29" x14ac:dyDescent="0.3">
      <c r="A33" s="47">
        <v>28</v>
      </c>
      <c r="B33" s="57"/>
      <c r="C33" s="56"/>
      <c r="D33" s="56"/>
      <c r="E33" s="58"/>
      <c r="F33" s="58"/>
      <c r="G33" s="58"/>
      <c r="H33" s="65"/>
      <c r="I33" s="71" t="str">
        <f t="shared" si="2"/>
        <v/>
      </c>
      <c r="J33" s="56"/>
      <c r="L33" s="45" t="e">
        <f t="shared" si="0"/>
        <v>#N/A</v>
      </c>
      <c r="M33" s="45" t="e">
        <f t="shared" si="3"/>
        <v>#N/A</v>
      </c>
      <c r="N33" s="45">
        <f t="shared" si="4"/>
        <v>0</v>
      </c>
      <c r="O33" s="45">
        <f t="shared" si="1"/>
        <v>-0.2</v>
      </c>
      <c r="W33" s="48" t="str">
        <f t="shared" si="5"/>
        <v>()</v>
      </c>
      <c r="X33" s="48" t="e">
        <f t="shared" si="6"/>
        <v>#N/A</v>
      </c>
      <c r="Y33" s="48" t="e">
        <f t="shared" si="7"/>
        <v>#VALUE!</v>
      </c>
      <c r="Z33" s="48" t="str">
        <f t="shared" si="8"/>
        <v/>
      </c>
      <c r="AA33" s="48" t="str">
        <f t="shared" si="9"/>
        <v>단독</v>
      </c>
      <c r="AB33" s="48">
        <f t="shared" si="10"/>
        <v>0</v>
      </c>
      <c r="AC33" s="48">
        <f t="shared" si="11"/>
        <v>0</v>
      </c>
    </row>
    <row r="34" spans="1:29" x14ac:dyDescent="0.3">
      <c r="A34" s="47">
        <v>29</v>
      </c>
      <c r="B34" s="57"/>
      <c r="C34" s="56"/>
      <c r="D34" s="56"/>
      <c r="E34" s="58"/>
      <c r="F34" s="58"/>
      <c r="G34" s="58"/>
      <c r="H34" s="65"/>
      <c r="I34" s="71" t="str">
        <f t="shared" si="2"/>
        <v/>
      </c>
      <c r="J34" s="56"/>
      <c r="L34" s="45" t="e">
        <f t="shared" si="0"/>
        <v>#N/A</v>
      </c>
      <c r="M34" s="45" t="e">
        <f t="shared" si="3"/>
        <v>#N/A</v>
      </c>
      <c r="N34" s="45">
        <f t="shared" si="4"/>
        <v>0</v>
      </c>
      <c r="O34" s="45">
        <f t="shared" si="1"/>
        <v>-0.2</v>
      </c>
      <c r="W34" s="48" t="str">
        <f t="shared" si="5"/>
        <v>()</v>
      </c>
      <c r="X34" s="48" t="e">
        <f t="shared" si="6"/>
        <v>#N/A</v>
      </c>
      <c r="Y34" s="48" t="e">
        <f t="shared" si="7"/>
        <v>#VALUE!</v>
      </c>
      <c r="Z34" s="48" t="str">
        <f t="shared" si="8"/>
        <v/>
      </c>
      <c r="AA34" s="48" t="str">
        <f t="shared" si="9"/>
        <v>단독</v>
      </c>
      <c r="AB34" s="48">
        <f t="shared" si="10"/>
        <v>0</v>
      </c>
      <c r="AC34" s="48">
        <f t="shared" si="11"/>
        <v>0</v>
      </c>
    </row>
    <row r="35" spans="1:29" x14ac:dyDescent="0.3">
      <c r="A35" s="47">
        <v>30</v>
      </c>
      <c r="B35" s="57"/>
      <c r="C35" s="56"/>
      <c r="D35" s="56"/>
      <c r="E35" s="58"/>
      <c r="F35" s="58"/>
      <c r="G35" s="58"/>
      <c r="H35" s="65"/>
      <c r="I35" s="71" t="str">
        <f t="shared" si="2"/>
        <v/>
      </c>
      <c r="J35" s="56"/>
      <c r="L35" s="45" t="e">
        <f t="shared" si="0"/>
        <v>#N/A</v>
      </c>
      <c r="M35" s="45" t="e">
        <f t="shared" si="3"/>
        <v>#N/A</v>
      </c>
      <c r="N35" s="45">
        <f t="shared" si="4"/>
        <v>0</v>
      </c>
      <c r="O35" s="45">
        <f t="shared" si="1"/>
        <v>-0.2</v>
      </c>
      <c r="W35" s="48" t="str">
        <f t="shared" si="5"/>
        <v>()</v>
      </c>
      <c r="X35" s="48" t="e">
        <f t="shared" si="6"/>
        <v>#N/A</v>
      </c>
      <c r="Y35" s="48" t="e">
        <f t="shared" si="7"/>
        <v>#VALUE!</v>
      </c>
      <c r="Z35" s="48" t="str">
        <f t="shared" si="8"/>
        <v/>
      </c>
      <c r="AA35" s="48" t="str">
        <f t="shared" si="9"/>
        <v>단독</v>
      </c>
      <c r="AB35" s="48">
        <f t="shared" si="10"/>
        <v>0</v>
      </c>
      <c r="AC35" s="48">
        <f t="shared" si="11"/>
        <v>0</v>
      </c>
    </row>
    <row r="36" spans="1:29" x14ac:dyDescent="0.3">
      <c r="A36" s="47">
        <v>31</v>
      </c>
      <c r="B36" s="57"/>
      <c r="C36" s="56"/>
      <c r="D36" s="56"/>
      <c r="E36" s="58"/>
      <c r="F36" s="58"/>
      <c r="G36" s="58"/>
      <c r="H36" s="65"/>
      <c r="I36" s="71" t="str">
        <f t="shared" si="2"/>
        <v/>
      </c>
      <c r="J36" s="56"/>
      <c r="L36" s="45" t="e">
        <f t="shared" si="0"/>
        <v>#N/A</v>
      </c>
      <c r="M36" s="45" t="e">
        <f t="shared" si="3"/>
        <v>#N/A</v>
      </c>
      <c r="N36" s="45">
        <f t="shared" si="4"/>
        <v>0</v>
      </c>
      <c r="O36" s="45">
        <f t="shared" si="1"/>
        <v>-0.2</v>
      </c>
      <c r="W36" s="48" t="str">
        <f t="shared" si="5"/>
        <v>()</v>
      </c>
      <c r="X36" s="48" t="e">
        <f t="shared" si="6"/>
        <v>#N/A</v>
      </c>
      <c r="Y36" s="48" t="e">
        <f t="shared" si="7"/>
        <v>#VALUE!</v>
      </c>
      <c r="Z36" s="48" t="str">
        <f t="shared" si="8"/>
        <v/>
      </c>
      <c r="AA36" s="48" t="str">
        <f t="shared" si="9"/>
        <v>단독</v>
      </c>
      <c r="AB36" s="48">
        <f t="shared" si="10"/>
        <v>0</v>
      </c>
      <c r="AC36" s="48">
        <f t="shared" si="11"/>
        <v>0</v>
      </c>
    </row>
    <row r="37" spans="1:29" x14ac:dyDescent="0.3">
      <c r="A37" s="47">
        <v>32</v>
      </c>
      <c r="B37" s="57"/>
      <c r="C37" s="56"/>
      <c r="D37" s="56"/>
      <c r="E37" s="58"/>
      <c r="F37" s="58"/>
      <c r="G37" s="58"/>
      <c r="H37" s="65"/>
      <c r="I37" s="71" t="str">
        <f t="shared" si="2"/>
        <v/>
      </c>
      <c r="J37" s="56"/>
      <c r="L37" s="45" t="e">
        <f t="shared" si="0"/>
        <v>#N/A</v>
      </c>
      <c r="M37" s="45" t="e">
        <f t="shared" si="3"/>
        <v>#N/A</v>
      </c>
      <c r="N37" s="45">
        <f t="shared" si="4"/>
        <v>0</v>
      </c>
      <c r="O37" s="45">
        <f t="shared" si="1"/>
        <v>-0.2</v>
      </c>
      <c r="W37" s="48" t="str">
        <f t="shared" si="5"/>
        <v>()</v>
      </c>
      <c r="X37" s="48" t="e">
        <f t="shared" si="6"/>
        <v>#N/A</v>
      </c>
      <c r="Y37" s="48" t="e">
        <f t="shared" si="7"/>
        <v>#VALUE!</v>
      </c>
      <c r="Z37" s="48" t="str">
        <f t="shared" si="8"/>
        <v/>
      </c>
      <c r="AA37" s="48" t="str">
        <f t="shared" si="9"/>
        <v>단독</v>
      </c>
      <c r="AB37" s="48">
        <f t="shared" si="10"/>
        <v>0</v>
      </c>
      <c r="AC37" s="48">
        <f t="shared" si="11"/>
        <v>0</v>
      </c>
    </row>
    <row r="38" spans="1:29" x14ac:dyDescent="0.3">
      <c r="A38" s="47">
        <v>33</v>
      </c>
      <c r="B38" s="57"/>
      <c r="C38" s="56"/>
      <c r="D38" s="56"/>
      <c r="E38" s="58"/>
      <c r="F38" s="58"/>
      <c r="G38" s="58"/>
      <c r="H38" s="65"/>
      <c r="I38" s="71" t="str">
        <f t="shared" si="2"/>
        <v/>
      </c>
      <c r="J38" s="56"/>
      <c r="L38" s="45" t="e">
        <f t="shared" ref="L38:L69" si="12">VLOOKUP(H38,특허p,2,FALSE)</f>
        <v>#N/A</v>
      </c>
      <c r="M38" s="45" t="e">
        <f t="shared" si="3"/>
        <v>#N/A</v>
      </c>
      <c r="N38" s="45">
        <f t="shared" si="4"/>
        <v>0</v>
      </c>
      <c r="O38" s="45">
        <f t="shared" ref="O38:O69" si="13">IFERROR(VLOOKUP(N38,특허인정환산,1+M38,FALSE),0.4/(G38-2))</f>
        <v>-0.2</v>
      </c>
      <c r="W38" s="48" t="str">
        <f t="shared" si="5"/>
        <v>()</v>
      </c>
      <c r="X38" s="48" t="e">
        <f t="shared" si="6"/>
        <v>#N/A</v>
      </c>
      <c r="Y38" s="48" t="e">
        <f t="shared" si="7"/>
        <v>#VALUE!</v>
      </c>
      <c r="Z38" s="48" t="str">
        <f t="shared" si="8"/>
        <v/>
      </c>
      <c r="AA38" s="48" t="str">
        <f t="shared" si="9"/>
        <v>단독</v>
      </c>
      <c r="AB38" s="48">
        <f t="shared" si="10"/>
        <v>0</v>
      </c>
      <c r="AC38" s="48">
        <f t="shared" si="11"/>
        <v>0</v>
      </c>
    </row>
    <row r="39" spans="1:29" x14ac:dyDescent="0.3">
      <c r="A39" s="47">
        <v>34</v>
      </c>
      <c r="B39" s="57"/>
      <c r="C39" s="56"/>
      <c r="D39" s="56"/>
      <c r="E39" s="58"/>
      <c r="F39" s="58"/>
      <c r="G39" s="58"/>
      <c r="H39" s="65"/>
      <c r="I39" s="71" t="str">
        <f t="shared" si="2"/>
        <v/>
      </c>
      <c r="J39" s="56"/>
      <c r="L39" s="45" t="e">
        <f t="shared" si="12"/>
        <v>#N/A</v>
      </c>
      <c r="M39" s="45" t="e">
        <f t="shared" si="3"/>
        <v>#N/A</v>
      </c>
      <c r="N39" s="45">
        <f t="shared" si="4"/>
        <v>0</v>
      </c>
      <c r="O39" s="45">
        <f t="shared" si="13"/>
        <v>-0.2</v>
      </c>
      <c r="W39" s="48" t="str">
        <f t="shared" si="5"/>
        <v>()</v>
      </c>
      <c r="X39" s="48" t="e">
        <f t="shared" si="6"/>
        <v>#N/A</v>
      </c>
      <c r="Y39" s="48" t="e">
        <f t="shared" si="7"/>
        <v>#VALUE!</v>
      </c>
      <c r="Z39" s="48" t="str">
        <f t="shared" si="8"/>
        <v/>
      </c>
      <c r="AA39" s="48" t="str">
        <f t="shared" si="9"/>
        <v>단독</v>
      </c>
      <c r="AB39" s="48">
        <f t="shared" si="10"/>
        <v>0</v>
      </c>
      <c r="AC39" s="48">
        <f t="shared" si="11"/>
        <v>0</v>
      </c>
    </row>
    <row r="40" spans="1:29" x14ac:dyDescent="0.3">
      <c r="A40" s="47">
        <v>35</v>
      </c>
      <c r="B40" s="57"/>
      <c r="C40" s="56"/>
      <c r="D40" s="56"/>
      <c r="E40" s="58"/>
      <c r="F40" s="58"/>
      <c r="G40" s="58"/>
      <c r="H40" s="65"/>
      <c r="I40" s="71" t="str">
        <f t="shared" si="2"/>
        <v/>
      </c>
      <c r="J40" s="56"/>
      <c r="L40" s="45" t="e">
        <f t="shared" si="12"/>
        <v>#N/A</v>
      </c>
      <c r="M40" s="45" t="e">
        <f t="shared" si="3"/>
        <v>#N/A</v>
      </c>
      <c r="N40" s="45">
        <f t="shared" si="4"/>
        <v>0</v>
      </c>
      <c r="O40" s="45">
        <f t="shared" si="13"/>
        <v>-0.2</v>
      </c>
      <c r="W40" s="48" t="str">
        <f t="shared" si="5"/>
        <v>()</v>
      </c>
      <c r="X40" s="48" t="e">
        <f t="shared" si="6"/>
        <v>#N/A</v>
      </c>
      <c r="Y40" s="48" t="e">
        <f t="shared" si="7"/>
        <v>#VALUE!</v>
      </c>
      <c r="Z40" s="48" t="str">
        <f t="shared" si="8"/>
        <v/>
      </c>
      <c r="AA40" s="48" t="str">
        <f t="shared" si="9"/>
        <v>단독</v>
      </c>
      <c r="AB40" s="48">
        <f t="shared" si="10"/>
        <v>0</v>
      </c>
      <c r="AC40" s="48">
        <f t="shared" si="11"/>
        <v>0</v>
      </c>
    </row>
    <row r="41" spans="1:29" x14ac:dyDescent="0.3">
      <c r="A41" s="47">
        <v>36</v>
      </c>
      <c r="B41" s="57"/>
      <c r="C41" s="56"/>
      <c r="D41" s="56"/>
      <c r="E41" s="58"/>
      <c r="F41" s="58"/>
      <c r="G41" s="58"/>
      <c r="H41" s="65"/>
      <c r="I41" s="71" t="str">
        <f t="shared" si="2"/>
        <v/>
      </c>
      <c r="J41" s="56"/>
      <c r="L41" s="45" t="e">
        <f t="shared" si="12"/>
        <v>#N/A</v>
      </c>
      <c r="M41" s="45" t="e">
        <f t="shared" si="3"/>
        <v>#N/A</v>
      </c>
      <c r="N41" s="45">
        <f t="shared" si="4"/>
        <v>0</v>
      </c>
      <c r="O41" s="45">
        <f t="shared" si="13"/>
        <v>-0.2</v>
      </c>
      <c r="W41" s="48" t="str">
        <f t="shared" si="5"/>
        <v>()</v>
      </c>
      <c r="X41" s="48" t="e">
        <f t="shared" si="6"/>
        <v>#N/A</v>
      </c>
      <c r="Y41" s="48" t="e">
        <f t="shared" si="7"/>
        <v>#VALUE!</v>
      </c>
      <c r="Z41" s="48" t="str">
        <f t="shared" si="8"/>
        <v/>
      </c>
      <c r="AA41" s="48" t="str">
        <f t="shared" si="9"/>
        <v>단독</v>
      </c>
      <c r="AB41" s="48">
        <f t="shared" si="10"/>
        <v>0</v>
      </c>
      <c r="AC41" s="48">
        <f t="shared" si="11"/>
        <v>0</v>
      </c>
    </row>
    <row r="42" spans="1:29" x14ac:dyDescent="0.3">
      <c r="A42" s="47">
        <v>37</v>
      </c>
      <c r="B42" s="57"/>
      <c r="C42" s="56"/>
      <c r="D42" s="56"/>
      <c r="E42" s="58"/>
      <c r="F42" s="58"/>
      <c r="G42" s="58"/>
      <c r="H42" s="65"/>
      <c r="I42" s="71" t="str">
        <f t="shared" si="2"/>
        <v/>
      </c>
      <c r="J42" s="56"/>
      <c r="L42" s="45" t="e">
        <f t="shared" si="12"/>
        <v>#N/A</v>
      </c>
      <c r="M42" s="45" t="e">
        <f t="shared" si="3"/>
        <v>#N/A</v>
      </c>
      <c r="N42" s="45">
        <f t="shared" si="4"/>
        <v>0</v>
      </c>
      <c r="O42" s="45">
        <f t="shared" si="13"/>
        <v>-0.2</v>
      </c>
      <c r="W42" s="48" t="str">
        <f t="shared" si="5"/>
        <v>()</v>
      </c>
      <c r="X42" s="48" t="e">
        <f t="shared" si="6"/>
        <v>#N/A</v>
      </c>
      <c r="Y42" s="48" t="e">
        <f t="shared" si="7"/>
        <v>#VALUE!</v>
      </c>
      <c r="Z42" s="48" t="str">
        <f t="shared" si="8"/>
        <v/>
      </c>
      <c r="AA42" s="48" t="str">
        <f t="shared" si="9"/>
        <v>단독</v>
      </c>
      <c r="AB42" s="48">
        <f t="shared" si="10"/>
        <v>0</v>
      </c>
      <c r="AC42" s="48">
        <f t="shared" si="11"/>
        <v>0</v>
      </c>
    </row>
    <row r="43" spans="1:29" x14ac:dyDescent="0.3">
      <c r="A43" s="47">
        <v>38</v>
      </c>
      <c r="B43" s="57"/>
      <c r="C43" s="56"/>
      <c r="D43" s="56"/>
      <c r="E43" s="58"/>
      <c r="F43" s="58"/>
      <c r="G43" s="58"/>
      <c r="H43" s="65"/>
      <c r="I43" s="71" t="str">
        <f t="shared" si="2"/>
        <v/>
      </c>
      <c r="J43" s="56"/>
      <c r="L43" s="45" t="e">
        <f t="shared" si="12"/>
        <v>#N/A</v>
      </c>
      <c r="M43" s="45" t="e">
        <f t="shared" si="3"/>
        <v>#N/A</v>
      </c>
      <c r="N43" s="45">
        <f t="shared" si="4"/>
        <v>0</v>
      </c>
      <c r="O43" s="45">
        <f t="shared" si="13"/>
        <v>-0.2</v>
      </c>
      <c r="W43" s="48" t="str">
        <f t="shared" si="5"/>
        <v>()</v>
      </c>
      <c r="X43" s="48" t="e">
        <f t="shared" si="6"/>
        <v>#N/A</v>
      </c>
      <c r="Y43" s="48" t="e">
        <f t="shared" si="7"/>
        <v>#VALUE!</v>
      </c>
      <c r="Z43" s="48" t="str">
        <f t="shared" si="8"/>
        <v/>
      </c>
      <c r="AA43" s="48" t="str">
        <f t="shared" si="9"/>
        <v>단독</v>
      </c>
      <c r="AB43" s="48">
        <f t="shared" si="10"/>
        <v>0</v>
      </c>
      <c r="AC43" s="48">
        <f t="shared" si="11"/>
        <v>0</v>
      </c>
    </row>
    <row r="44" spans="1:29" x14ac:dyDescent="0.3">
      <c r="A44" s="47">
        <v>39</v>
      </c>
      <c r="B44" s="57"/>
      <c r="C44" s="56"/>
      <c r="D44" s="56"/>
      <c r="E44" s="58"/>
      <c r="F44" s="58"/>
      <c r="G44" s="58"/>
      <c r="H44" s="65"/>
      <c r="I44" s="71" t="str">
        <f t="shared" si="2"/>
        <v/>
      </c>
      <c r="J44" s="56"/>
      <c r="L44" s="45" t="e">
        <f t="shared" si="12"/>
        <v>#N/A</v>
      </c>
      <c r="M44" s="45" t="e">
        <f t="shared" si="3"/>
        <v>#N/A</v>
      </c>
      <c r="N44" s="45">
        <f t="shared" si="4"/>
        <v>0</v>
      </c>
      <c r="O44" s="45">
        <f t="shared" si="13"/>
        <v>-0.2</v>
      </c>
      <c r="W44" s="48" t="str">
        <f t="shared" si="5"/>
        <v>()</v>
      </c>
      <c r="X44" s="48" t="e">
        <f t="shared" si="6"/>
        <v>#N/A</v>
      </c>
      <c r="Y44" s="48" t="e">
        <f t="shared" si="7"/>
        <v>#VALUE!</v>
      </c>
      <c r="Z44" s="48" t="str">
        <f t="shared" si="8"/>
        <v/>
      </c>
      <c r="AA44" s="48" t="str">
        <f t="shared" si="9"/>
        <v>단독</v>
      </c>
      <c r="AB44" s="48">
        <f t="shared" si="10"/>
        <v>0</v>
      </c>
      <c r="AC44" s="48">
        <f t="shared" si="11"/>
        <v>0</v>
      </c>
    </row>
    <row r="45" spans="1:29" x14ac:dyDescent="0.3">
      <c r="A45" s="47">
        <v>40</v>
      </c>
      <c r="B45" s="57"/>
      <c r="C45" s="56"/>
      <c r="D45" s="56"/>
      <c r="E45" s="58"/>
      <c r="F45" s="58"/>
      <c r="G45" s="58"/>
      <c r="H45" s="65"/>
      <c r="I45" s="71" t="str">
        <f t="shared" si="2"/>
        <v/>
      </c>
      <c r="J45" s="56"/>
      <c r="L45" s="45" t="e">
        <f t="shared" si="12"/>
        <v>#N/A</v>
      </c>
      <c r="M45" s="45" t="e">
        <f t="shared" si="3"/>
        <v>#N/A</v>
      </c>
      <c r="N45" s="45">
        <f t="shared" si="4"/>
        <v>0</v>
      </c>
      <c r="O45" s="45">
        <f t="shared" si="13"/>
        <v>-0.2</v>
      </c>
      <c r="W45" s="48" t="str">
        <f t="shared" si="5"/>
        <v>()</v>
      </c>
      <c r="X45" s="48" t="e">
        <f t="shared" si="6"/>
        <v>#N/A</v>
      </c>
      <c r="Y45" s="48" t="e">
        <f t="shared" si="7"/>
        <v>#VALUE!</v>
      </c>
      <c r="Z45" s="48" t="str">
        <f t="shared" si="8"/>
        <v/>
      </c>
      <c r="AA45" s="48" t="str">
        <f t="shared" si="9"/>
        <v>단독</v>
      </c>
      <c r="AB45" s="48">
        <f t="shared" si="10"/>
        <v>0</v>
      </c>
      <c r="AC45" s="48">
        <f t="shared" si="11"/>
        <v>0</v>
      </c>
    </row>
    <row r="46" spans="1:29" x14ac:dyDescent="0.3">
      <c r="A46" s="47">
        <v>41</v>
      </c>
      <c r="B46" s="57"/>
      <c r="C46" s="56"/>
      <c r="D46" s="56"/>
      <c r="E46" s="58"/>
      <c r="F46" s="58"/>
      <c r="G46" s="58"/>
      <c r="H46" s="65"/>
      <c r="I46" s="71" t="str">
        <f t="shared" si="2"/>
        <v/>
      </c>
      <c r="J46" s="56"/>
      <c r="L46" s="45" t="e">
        <f t="shared" si="12"/>
        <v>#N/A</v>
      </c>
      <c r="M46" s="45" t="e">
        <f t="shared" si="3"/>
        <v>#N/A</v>
      </c>
      <c r="N46" s="45">
        <f t="shared" si="4"/>
        <v>0</v>
      </c>
      <c r="O46" s="45">
        <f t="shared" si="13"/>
        <v>-0.2</v>
      </c>
      <c r="W46" s="48" t="str">
        <f t="shared" si="5"/>
        <v>()</v>
      </c>
      <c r="X46" s="48" t="e">
        <f t="shared" si="6"/>
        <v>#N/A</v>
      </c>
      <c r="Y46" s="48" t="e">
        <f t="shared" si="7"/>
        <v>#VALUE!</v>
      </c>
      <c r="Z46" s="48" t="str">
        <f t="shared" si="8"/>
        <v/>
      </c>
      <c r="AA46" s="48" t="str">
        <f t="shared" si="9"/>
        <v>단독</v>
      </c>
      <c r="AB46" s="48">
        <f t="shared" si="10"/>
        <v>0</v>
      </c>
      <c r="AC46" s="48">
        <f t="shared" si="11"/>
        <v>0</v>
      </c>
    </row>
    <row r="47" spans="1:29" x14ac:dyDescent="0.3">
      <c r="A47" s="47">
        <v>42</v>
      </c>
      <c r="B47" s="57"/>
      <c r="C47" s="56"/>
      <c r="D47" s="56"/>
      <c r="E47" s="58"/>
      <c r="F47" s="58"/>
      <c r="G47" s="58"/>
      <c r="H47" s="65"/>
      <c r="I47" s="71" t="str">
        <f t="shared" si="2"/>
        <v/>
      </c>
      <c r="J47" s="56"/>
      <c r="L47" s="45" t="e">
        <f t="shared" si="12"/>
        <v>#N/A</v>
      </c>
      <c r="M47" s="45" t="e">
        <f t="shared" si="3"/>
        <v>#N/A</v>
      </c>
      <c r="N47" s="45">
        <f t="shared" si="4"/>
        <v>0</v>
      </c>
      <c r="O47" s="45">
        <f t="shared" si="13"/>
        <v>-0.2</v>
      </c>
      <c r="W47" s="48" t="str">
        <f t="shared" si="5"/>
        <v>()</v>
      </c>
      <c r="X47" s="48" t="e">
        <f t="shared" si="6"/>
        <v>#N/A</v>
      </c>
      <c r="Y47" s="48" t="e">
        <f t="shared" si="7"/>
        <v>#VALUE!</v>
      </c>
      <c r="Z47" s="48" t="str">
        <f t="shared" si="8"/>
        <v/>
      </c>
      <c r="AA47" s="48" t="str">
        <f t="shared" si="9"/>
        <v>단독</v>
      </c>
      <c r="AB47" s="48">
        <f t="shared" si="10"/>
        <v>0</v>
      </c>
      <c r="AC47" s="48">
        <f t="shared" si="11"/>
        <v>0</v>
      </c>
    </row>
    <row r="48" spans="1:29" x14ac:dyDescent="0.3">
      <c r="A48" s="47">
        <v>43</v>
      </c>
      <c r="B48" s="57"/>
      <c r="C48" s="56"/>
      <c r="D48" s="56"/>
      <c r="E48" s="58"/>
      <c r="F48" s="58"/>
      <c r="G48" s="58"/>
      <c r="H48" s="65"/>
      <c r="I48" s="71" t="str">
        <f t="shared" si="2"/>
        <v/>
      </c>
      <c r="J48" s="56"/>
      <c r="L48" s="45" t="e">
        <f t="shared" si="12"/>
        <v>#N/A</v>
      </c>
      <c r="M48" s="45" t="e">
        <f t="shared" si="3"/>
        <v>#N/A</v>
      </c>
      <c r="N48" s="45">
        <f t="shared" si="4"/>
        <v>0</v>
      </c>
      <c r="O48" s="45">
        <f t="shared" si="13"/>
        <v>-0.2</v>
      </c>
      <c r="W48" s="48" t="str">
        <f t="shared" si="5"/>
        <v>()</v>
      </c>
      <c r="X48" s="48" t="e">
        <f t="shared" si="6"/>
        <v>#N/A</v>
      </c>
      <c r="Y48" s="48" t="e">
        <f t="shared" si="7"/>
        <v>#VALUE!</v>
      </c>
      <c r="Z48" s="48" t="str">
        <f t="shared" si="8"/>
        <v/>
      </c>
      <c r="AA48" s="48" t="str">
        <f t="shared" si="9"/>
        <v>단독</v>
      </c>
      <c r="AB48" s="48">
        <f t="shared" si="10"/>
        <v>0</v>
      </c>
      <c r="AC48" s="48">
        <f t="shared" si="11"/>
        <v>0</v>
      </c>
    </row>
    <row r="49" spans="1:29" x14ac:dyDescent="0.3">
      <c r="A49" s="47">
        <v>44</v>
      </c>
      <c r="B49" s="57"/>
      <c r="C49" s="56"/>
      <c r="D49" s="56"/>
      <c r="E49" s="58"/>
      <c r="F49" s="58"/>
      <c r="G49" s="58"/>
      <c r="H49" s="65"/>
      <c r="I49" s="71" t="str">
        <f t="shared" si="2"/>
        <v/>
      </c>
      <c r="J49" s="56"/>
      <c r="L49" s="45" t="e">
        <f t="shared" si="12"/>
        <v>#N/A</v>
      </c>
      <c r="M49" s="45" t="e">
        <f t="shared" si="3"/>
        <v>#N/A</v>
      </c>
      <c r="N49" s="45">
        <f t="shared" si="4"/>
        <v>0</v>
      </c>
      <c r="O49" s="45">
        <f t="shared" si="13"/>
        <v>-0.2</v>
      </c>
      <c r="W49" s="48" t="str">
        <f t="shared" si="5"/>
        <v>()</v>
      </c>
      <c r="X49" s="48" t="e">
        <f t="shared" si="6"/>
        <v>#N/A</v>
      </c>
      <c r="Y49" s="48" t="e">
        <f t="shared" si="7"/>
        <v>#VALUE!</v>
      </c>
      <c r="Z49" s="48" t="str">
        <f t="shared" si="8"/>
        <v/>
      </c>
      <c r="AA49" s="48" t="str">
        <f t="shared" si="9"/>
        <v>단독</v>
      </c>
      <c r="AB49" s="48">
        <f t="shared" si="10"/>
        <v>0</v>
      </c>
      <c r="AC49" s="48">
        <f t="shared" si="11"/>
        <v>0</v>
      </c>
    </row>
    <row r="50" spans="1:29" x14ac:dyDescent="0.3">
      <c r="A50" s="47">
        <v>45</v>
      </c>
      <c r="B50" s="57"/>
      <c r="C50" s="56"/>
      <c r="D50" s="56"/>
      <c r="E50" s="58"/>
      <c r="F50" s="58"/>
      <c r="G50" s="58"/>
      <c r="H50" s="65"/>
      <c r="I50" s="71" t="str">
        <f t="shared" si="2"/>
        <v/>
      </c>
      <c r="J50" s="56"/>
      <c r="L50" s="45" t="e">
        <f t="shared" si="12"/>
        <v>#N/A</v>
      </c>
      <c r="M50" s="45" t="e">
        <f t="shared" si="3"/>
        <v>#N/A</v>
      </c>
      <c r="N50" s="45">
        <f t="shared" si="4"/>
        <v>0</v>
      </c>
      <c r="O50" s="45">
        <f t="shared" si="13"/>
        <v>-0.2</v>
      </c>
      <c r="W50" s="48" t="str">
        <f t="shared" si="5"/>
        <v>()</v>
      </c>
      <c r="X50" s="48" t="e">
        <f t="shared" si="6"/>
        <v>#N/A</v>
      </c>
      <c r="Y50" s="48" t="e">
        <f t="shared" si="7"/>
        <v>#VALUE!</v>
      </c>
      <c r="Z50" s="48" t="str">
        <f t="shared" si="8"/>
        <v/>
      </c>
      <c r="AA50" s="48" t="str">
        <f t="shared" si="9"/>
        <v>단독</v>
      </c>
      <c r="AB50" s="48">
        <f t="shared" si="10"/>
        <v>0</v>
      </c>
      <c r="AC50" s="48">
        <f t="shared" si="11"/>
        <v>0</v>
      </c>
    </row>
    <row r="51" spans="1:29" x14ac:dyDescent="0.3">
      <c r="A51" s="47">
        <v>46</v>
      </c>
      <c r="B51" s="57"/>
      <c r="C51" s="56"/>
      <c r="D51" s="56"/>
      <c r="E51" s="58"/>
      <c r="F51" s="58"/>
      <c r="G51" s="58"/>
      <c r="H51" s="65"/>
      <c r="I51" s="71" t="str">
        <f t="shared" si="2"/>
        <v/>
      </c>
      <c r="J51" s="56"/>
      <c r="L51" s="45" t="e">
        <f t="shared" si="12"/>
        <v>#N/A</v>
      </c>
      <c r="M51" s="45" t="e">
        <f t="shared" si="3"/>
        <v>#N/A</v>
      </c>
      <c r="N51" s="45">
        <f t="shared" si="4"/>
        <v>0</v>
      </c>
      <c r="O51" s="45">
        <f t="shared" si="13"/>
        <v>-0.2</v>
      </c>
      <c r="W51" s="48" t="str">
        <f t="shared" si="5"/>
        <v>()</v>
      </c>
      <c r="X51" s="48" t="e">
        <f t="shared" si="6"/>
        <v>#N/A</v>
      </c>
      <c r="Y51" s="48" t="e">
        <f t="shared" si="7"/>
        <v>#VALUE!</v>
      </c>
      <c r="Z51" s="48" t="str">
        <f t="shared" si="8"/>
        <v/>
      </c>
      <c r="AA51" s="48" t="str">
        <f t="shared" si="9"/>
        <v>단독</v>
      </c>
      <c r="AB51" s="48">
        <f t="shared" si="10"/>
        <v>0</v>
      </c>
      <c r="AC51" s="48">
        <f t="shared" si="11"/>
        <v>0</v>
      </c>
    </row>
    <row r="52" spans="1:29" x14ac:dyDescent="0.3">
      <c r="A52" s="47">
        <v>47</v>
      </c>
      <c r="B52" s="57"/>
      <c r="C52" s="56"/>
      <c r="D52" s="56"/>
      <c r="E52" s="58"/>
      <c r="F52" s="58"/>
      <c r="G52" s="58"/>
      <c r="H52" s="65"/>
      <c r="I52" s="71" t="str">
        <f t="shared" si="2"/>
        <v/>
      </c>
      <c r="J52" s="56"/>
      <c r="L52" s="45" t="e">
        <f t="shared" si="12"/>
        <v>#N/A</v>
      </c>
      <c r="M52" s="45" t="e">
        <f t="shared" si="3"/>
        <v>#N/A</v>
      </c>
      <c r="N52" s="45">
        <f t="shared" si="4"/>
        <v>0</v>
      </c>
      <c r="O52" s="45">
        <f t="shared" si="13"/>
        <v>-0.2</v>
      </c>
      <c r="W52" s="48" t="str">
        <f t="shared" si="5"/>
        <v>()</v>
      </c>
      <c r="X52" s="48" t="e">
        <f t="shared" si="6"/>
        <v>#N/A</v>
      </c>
      <c r="Y52" s="48" t="e">
        <f t="shared" si="7"/>
        <v>#VALUE!</v>
      </c>
      <c r="Z52" s="48" t="str">
        <f t="shared" si="8"/>
        <v/>
      </c>
      <c r="AA52" s="48" t="str">
        <f t="shared" si="9"/>
        <v>단독</v>
      </c>
      <c r="AB52" s="48">
        <f t="shared" si="10"/>
        <v>0</v>
      </c>
      <c r="AC52" s="48">
        <f t="shared" si="11"/>
        <v>0</v>
      </c>
    </row>
    <row r="53" spans="1:29" x14ac:dyDescent="0.3">
      <c r="A53" s="47">
        <v>48</v>
      </c>
      <c r="B53" s="57"/>
      <c r="C53" s="56"/>
      <c r="D53" s="56"/>
      <c r="E53" s="58"/>
      <c r="F53" s="58"/>
      <c r="G53" s="58"/>
      <c r="H53" s="65"/>
      <c r="I53" s="71" t="str">
        <f t="shared" si="2"/>
        <v/>
      </c>
      <c r="J53" s="56"/>
      <c r="L53" s="45" t="e">
        <f t="shared" si="12"/>
        <v>#N/A</v>
      </c>
      <c r="M53" s="45" t="e">
        <f t="shared" si="3"/>
        <v>#N/A</v>
      </c>
      <c r="N53" s="45">
        <f t="shared" si="4"/>
        <v>0</v>
      </c>
      <c r="O53" s="45">
        <f t="shared" si="13"/>
        <v>-0.2</v>
      </c>
      <c r="W53" s="48" t="str">
        <f t="shared" si="5"/>
        <v>()</v>
      </c>
      <c r="X53" s="48" t="e">
        <f t="shared" si="6"/>
        <v>#N/A</v>
      </c>
      <c r="Y53" s="48" t="e">
        <f t="shared" si="7"/>
        <v>#VALUE!</v>
      </c>
      <c r="Z53" s="48" t="str">
        <f t="shared" si="8"/>
        <v/>
      </c>
      <c r="AA53" s="48" t="str">
        <f t="shared" si="9"/>
        <v>단독</v>
      </c>
      <c r="AB53" s="48">
        <f t="shared" si="10"/>
        <v>0</v>
      </c>
      <c r="AC53" s="48">
        <f t="shared" si="11"/>
        <v>0</v>
      </c>
    </row>
    <row r="54" spans="1:29" x14ac:dyDescent="0.3">
      <c r="A54" s="47">
        <v>49</v>
      </c>
      <c r="B54" s="57"/>
      <c r="C54" s="56"/>
      <c r="D54" s="56"/>
      <c r="E54" s="58"/>
      <c r="F54" s="58"/>
      <c r="G54" s="58"/>
      <c r="H54" s="65"/>
      <c r="I54" s="71" t="str">
        <f t="shared" si="2"/>
        <v/>
      </c>
      <c r="J54" s="56"/>
      <c r="L54" s="45" t="e">
        <f t="shared" si="12"/>
        <v>#N/A</v>
      </c>
      <c r="M54" s="45" t="e">
        <f t="shared" si="3"/>
        <v>#N/A</v>
      </c>
      <c r="N54" s="45">
        <f t="shared" si="4"/>
        <v>0</v>
      </c>
      <c r="O54" s="45">
        <f t="shared" si="13"/>
        <v>-0.2</v>
      </c>
      <c r="W54" s="48" t="str">
        <f t="shared" si="5"/>
        <v>()</v>
      </c>
      <c r="X54" s="48" t="e">
        <f t="shared" si="6"/>
        <v>#N/A</v>
      </c>
      <c r="Y54" s="48" t="e">
        <f t="shared" si="7"/>
        <v>#VALUE!</v>
      </c>
      <c r="Z54" s="48" t="str">
        <f t="shared" si="8"/>
        <v/>
      </c>
      <c r="AA54" s="48" t="str">
        <f t="shared" si="9"/>
        <v>단독</v>
      </c>
      <c r="AB54" s="48">
        <f t="shared" si="10"/>
        <v>0</v>
      </c>
      <c r="AC54" s="48">
        <f t="shared" si="11"/>
        <v>0</v>
      </c>
    </row>
    <row r="55" spans="1:29" x14ac:dyDescent="0.3">
      <c r="A55" s="47">
        <v>50</v>
      </c>
      <c r="B55" s="57"/>
      <c r="C55" s="56"/>
      <c r="D55" s="56"/>
      <c r="E55" s="58"/>
      <c r="F55" s="58"/>
      <c r="G55" s="58"/>
      <c r="H55" s="65"/>
      <c r="I55" s="71" t="str">
        <f t="shared" si="2"/>
        <v/>
      </c>
      <c r="J55" s="56"/>
      <c r="L55" s="45" t="e">
        <f t="shared" si="12"/>
        <v>#N/A</v>
      </c>
      <c r="M55" s="45" t="e">
        <f t="shared" si="3"/>
        <v>#N/A</v>
      </c>
      <c r="N55" s="45">
        <f t="shared" si="4"/>
        <v>0</v>
      </c>
      <c r="O55" s="45">
        <f t="shared" si="13"/>
        <v>-0.2</v>
      </c>
      <c r="W55" s="48" t="str">
        <f t="shared" si="5"/>
        <v>()</v>
      </c>
      <c r="X55" s="48" t="e">
        <f t="shared" si="6"/>
        <v>#N/A</v>
      </c>
      <c r="Y55" s="48" t="e">
        <f t="shared" si="7"/>
        <v>#VALUE!</v>
      </c>
      <c r="Z55" s="48" t="str">
        <f t="shared" si="8"/>
        <v/>
      </c>
      <c r="AA55" s="48" t="str">
        <f t="shared" si="9"/>
        <v>단독</v>
      </c>
      <c r="AB55" s="48">
        <f t="shared" si="10"/>
        <v>0</v>
      </c>
      <c r="AC55" s="48">
        <f t="shared" si="11"/>
        <v>0</v>
      </c>
    </row>
    <row r="56" spans="1:29" x14ac:dyDescent="0.3">
      <c r="A56" s="47">
        <v>51</v>
      </c>
      <c r="B56" s="57"/>
      <c r="C56" s="56"/>
      <c r="D56" s="56"/>
      <c r="E56" s="58"/>
      <c r="F56" s="58"/>
      <c r="G56" s="58"/>
      <c r="H56" s="65"/>
      <c r="I56" s="71" t="str">
        <f t="shared" si="2"/>
        <v/>
      </c>
      <c r="J56" s="56"/>
      <c r="L56" s="45" t="e">
        <f t="shared" si="12"/>
        <v>#N/A</v>
      </c>
      <c r="M56" s="45" t="e">
        <f t="shared" si="3"/>
        <v>#N/A</v>
      </c>
      <c r="N56" s="45">
        <f t="shared" si="4"/>
        <v>0</v>
      </c>
      <c r="O56" s="45">
        <f t="shared" si="13"/>
        <v>-0.2</v>
      </c>
      <c r="W56" s="48" t="str">
        <f t="shared" si="5"/>
        <v>()</v>
      </c>
      <c r="X56" s="48" t="e">
        <f t="shared" si="6"/>
        <v>#N/A</v>
      </c>
      <c r="Y56" s="48" t="e">
        <f t="shared" si="7"/>
        <v>#VALUE!</v>
      </c>
      <c r="Z56" s="48" t="str">
        <f t="shared" si="8"/>
        <v/>
      </c>
      <c r="AA56" s="48" t="str">
        <f t="shared" si="9"/>
        <v>단독</v>
      </c>
      <c r="AB56" s="48">
        <f t="shared" si="10"/>
        <v>0</v>
      </c>
      <c r="AC56" s="48">
        <f t="shared" si="11"/>
        <v>0</v>
      </c>
    </row>
    <row r="57" spans="1:29" x14ac:dyDescent="0.3">
      <c r="A57" s="47">
        <v>52</v>
      </c>
      <c r="B57" s="57"/>
      <c r="C57" s="56"/>
      <c r="D57" s="56"/>
      <c r="E57" s="58"/>
      <c r="F57" s="58"/>
      <c r="G57" s="58"/>
      <c r="H57" s="65"/>
      <c r="I57" s="71" t="str">
        <f t="shared" si="2"/>
        <v/>
      </c>
      <c r="J57" s="56"/>
      <c r="L57" s="45" t="e">
        <f t="shared" si="12"/>
        <v>#N/A</v>
      </c>
      <c r="M57" s="45" t="e">
        <f t="shared" si="3"/>
        <v>#N/A</v>
      </c>
      <c r="N57" s="45">
        <f t="shared" si="4"/>
        <v>0</v>
      </c>
      <c r="O57" s="45">
        <f t="shared" si="13"/>
        <v>-0.2</v>
      </c>
      <c r="W57" s="48" t="str">
        <f t="shared" si="5"/>
        <v>()</v>
      </c>
      <c r="X57" s="48" t="e">
        <f t="shared" si="6"/>
        <v>#N/A</v>
      </c>
      <c r="Y57" s="48" t="e">
        <f t="shared" si="7"/>
        <v>#VALUE!</v>
      </c>
      <c r="Z57" s="48" t="str">
        <f t="shared" si="8"/>
        <v/>
      </c>
      <c r="AA57" s="48" t="str">
        <f t="shared" si="9"/>
        <v>단독</v>
      </c>
      <c r="AB57" s="48">
        <f t="shared" si="10"/>
        <v>0</v>
      </c>
      <c r="AC57" s="48">
        <f t="shared" si="11"/>
        <v>0</v>
      </c>
    </row>
    <row r="58" spans="1:29" x14ac:dyDescent="0.3">
      <c r="A58" s="47">
        <v>53</v>
      </c>
      <c r="B58" s="57"/>
      <c r="C58" s="56"/>
      <c r="D58" s="56"/>
      <c r="E58" s="58"/>
      <c r="F58" s="58"/>
      <c r="G58" s="58"/>
      <c r="H58" s="65"/>
      <c r="I58" s="71" t="str">
        <f t="shared" si="2"/>
        <v/>
      </c>
      <c r="J58" s="56"/>
      <c r="L58" s="45" t="e">
        <f t="shared" si="12"/>
        <v>#N/A</v>
      </c>
      <c r="M58" s="45" t="e">
        <f t="shared" si="3"/>
        <v>#N/A</v>
      </c>
      <c r="N58" s="45">
        <f t="shared" si="4"/>
        <v>0</v>
      </c>
      <c r="O58" s="45">
        <f t="shared" si="13"/>
        <v>-0.2</v>
      </c>
      <c r="W58" s="48" t="str">
        <f t="shared" si="5"/>
        <v>()</v>
      </c>
      <c r="X58" s="48" t="e">
        <f t="shared" si="6"/>
        <v>#N/A</v>
      </c>
      <c r="Y58" s="48" t="e">
        <f t="shared" si="7"/>
        <v>#VALUE!</v>
      </c>
      <c r="Z58" s="48" t="str">
        <f t="shared" si="8"/>
        <v/>
      </c>
      <c r="AA58" s="48" t="str">
        <f t="shared" si="9"/>
        <v>단독</v>
      </c>
      <c r="AB58" s="48">
        <f t="shared" si="10"/>
        <v>0</v>
      </c>
      <c r="AC58" s="48">
        <f t="shared" si="11"/>
        <v>0</v>
      </c>
    </row>
    <row r="59" spans="1:29" x14ac:dyDescent="0.3">
      <c r="A59" s="47">
        <v>54</v>
      </c>
      <c r="B59" s="57"/>
      <c r="C59" s="56"/>
      <c r="D59" s="56"/>
      <c r="E59" s="58"/>
      <c r="F59" s="58"/>
      <c r="G59" s="58"/>
      <c r="H59" s="65"/>
      <c r="I59" s="71" t="str">
        <f t="shared" si="2"/>
        <v/>
      </c>
      <c r="J59" s="56"/>
      <c r="L59" s="45" t="e">
        <f t="shared" si="12"/>
        <v>#N/A</v>
      </c>
      <c r="M59" s="45" t="e">
        <f t="shared" si="3"/>
        <v>#N/A</v>
      </c>
      <c r="N59" s="45">
        <f t="shared" si="4"/>
        <v>0</v>
      </c>
      <c r="O59" s="45">
        <f t="shared" si="13"/>
        <v>-0.2</v>
      </c>
      <c r="W59" s="48" t="str">
        <f t="shared" si="5"/>
        <v>()</v>
      </c>
      <c r="X59" s="48" t="e">
        <f t="shared" si="6"/>
        <v>#N/A</v>
      </c>
      <c r="Y59" s="48" t="e">
        <f t="shared" si="7"/>
        <v>#VALUE!</v>
      </c>
      <c r="Z59" s="48" t="str">
        <f t="shared" si="8"/>
        <v/>
      </c>
      <c r="AA59" s="48" t="str">
        <f t="shared" si="9"/>
        <v>단독</v>
      </c>
      <c r="AB59" s="48">
        <f t="shared" si="10"/>
        <v>0</v>
      </c>
      <c r="AC59" s="48">
        <f t="shared" si="11"/>
        <v>0</v>
      </c>
    </row>
    <row r="60" spans="1:29" x14ac:dyDescent="0.3">
      <c r="A60" s="47">
        <v>55</v>
      </c>
      <c r="B60" s="57"/>
      <c r="C60" s="56"/>
      <c r="D60" s="56"/>
      <c r="E60" s="58"/>
      <c r="F60" s="58"/>
      <c r="G60" s="58"/>
      <c r="H60" s="65"/>
      <c r="I60" s="71" t="str">
        <f t="shared" si="2"/>
        <v/>
      </c>
      <c r="J60" s="56"/>
      <c r="L60" s="45" t="e">
        <f t="shared" si="12"/>
        <v>#N/A</v>
      </c>
      <c r="M60" s="45" t="e">
        <f t="shared" si="3"/>
        <v>#N/A</v>
      </c>
      <c r="N60" s="45">
        <f t="shared" si="4"/>
        <v>0</v>
      </c>
      <c r="O60" s="45">
        <f t="shared" si="13"/>
        <v>-0.2</v>
      </c>
      <c r="W60" s="48" t="str">
        <f t="shared" si="5"/>
        <v>()</v>
      </c>
      <c r="X60" s="48" t="e">
        <f t="shared" si="6"/>
        <v>#N/A</v>
      </c>
      <c r="Y60" s="48" t="e">
        <f t="shared" si="7"/>
        <v>#VALUE!</v>
      </c>
      <c r="Z60" s="48" t="str">
        <f t="shared" si="8"/>
        <v/>
      </c>
      <c r="AA60" s="48" t="str">
        <f t="shared" si="9"/>
        <v>단독</v>
      </c>
      <c r="AB60" s="48">
        <f t="shared" si="10"/>
        <v>0</v>
      </c>
      <c r="AC60" s="48">
        <f t="shared" si="11"/>
        <v>0</v>
      </c>
    </row>
    <row r="61" spans="1:29" x14ac:dyDescent="0.3">
      <c r="A61" s="47">
        <v>56</v>
      </c>
      <c r="B61" s="57"/>
      <c r="C61" s="56"/>
      <c r="D61" s="56"/>
      <c r="E61" s="58"/>
      <c r="F61" s="58"/>
      <c r="G61" s="58"/>
      <c r="H61" s="65"/>
      <c r="I61" s="71" t="str">
        <f t="shared" si="2"/>
        <v/>
      </c>
      <c r="J61" s="56"/>
      <c r="L61" s="45" t="e">
        <f t="shared" si="12"/>
        <v>#N/A</v>
      </c>
      <c r="M61" s="45" t="e">
        <f t="shared" si="3"/>
        <v>#N/A</v>
      </c>
      <c r="N61" s="45">
        <f t="shared" si="4"/>
        <v>0</v>
      </c>
      <c r="O61" s="45">
        <f t="shared" si="13"/>
        <v>-0.2</v>
      </c>
      <c r="W61" s="48" t="str">
        <f t="shared" si="5"/>
        <v>()</v>
      </c>
      <c r="X61" s="48" t="e">
        <f t="shared" si="6"/>
        <v>#N/A</v>
      </c>
      <c r="Y61" s="48" t="e">
        <f t="shared" si="7"/>
        <v>#VALUE!</v>
      </c>
      <c r="Z61" s="48" t="str">
        <f t="shared" si="8"/>
        <v/>
      </c>
      <c r="AA61" s="48" t="str">
        <f t="shared" si="9"/>
        <v>단독</v>
      </c>
      <c r="AB61" s="48">
        <f t="shared" si="10"/>
        <v>0</v>
      </c>
      <c r="AC61" s="48">
        <f t="shared" si="11"/>
        <v>0</v>
      </c>
    </row>
    <row r="62" spans="1:29" x14ac:dyDescent="0.3">
      <c r="A62" s="47">
        <v>57</v>
      </c>
      <c r="B62" s="57"/>
      <c r="C62" s="56"/>
      <c r="D62" s="56"/>
      <c r="E62" s="58"/>
      <c r="F62" s="58"/>
      <c r="G62" s="58"/>
      <c r="H62" s="65"/>
      <c r="I62" s="71" t="str">
        <f t="shared" si="2"/>
        <v/>
      </c>
      <c r="J62" s="56"/>
      <c r="L62" s="45" t="e">
        <f t="shared" si="12"/>
        <v>#N/A</v>
      </c>
      <c r="M62" s="45" t="e">
        <f t="shared" si="3"/>
        <v>#N/A</v>
      </c>
      <c r="N62" s="45">
        <f t="shared" si="4"/>
        <v>0</v>
      </c>
      <c r="O62" s="45">
        <f t="shared" si="13"/>
        <v>-0.2</v>
      </c>
      <c r="W62" s="48" t="str">
        <f t="shared" si="5"/>
        <v>()</v>
      </c>
      <c r="X62" s="48" t="e">
        <f t="shared" si="6"/>
        <v>#N/A</v>
      </c>
      <c r="Y62" s="48" t="e">
        <f t="shared" si="7"/>
        <v>#VALUE!</v>
      </c>
      <c r="Z62" s="48" t="str">
        <f t="shared" si="8"/>
        <v/>
      </c>
      <c r="AA62" s="48" t="str">
        <f t="shared" si="9"/>
        <v>단독</v>
      </c>
      <c r="AB62" s="48">
        <f t="shared" si="10"/>
        <v>0</v>
      </c>
      <c r="AC62" s="48">
        <f t="shared" si="11"/>
        <v>0</v>
      </c>
    </row>
    <row r="63" spans="1:29" x14ac:dyDescent="0.3">
      <c r="A63" s="47">
        <v>58</v>
      </c>
      <c r="B63" s="57"/>
      <c r="C63" s="56"/>
      <c r="D63" s="56"/>
      <c r="E63" s="58"/>
      <c r="F63" s="58"/>
      <c r="G63" s="58"/>
      <c r="H63" s="65"/>
      <c r="I63" s="71" t="str">
        <f t="shared" si="2"/>
        <v/>
      </c>
      <c r="J63" s="56"/>
      <c r="L63" s="45" t="e">
        <f t="shared" si="12"/>
        <v>#N/A</v>
      </c>
      <c r="M63" s="45" t="e">
        <f t="shared" si="3"/>
        <v>#N/A</v>
      </c>
      <c r="N63" s="45">
        <f t="shared" si="4"/>
        <v>0</v>
      </c>
      <c r="O63" s="45">
        <f t="shared" si="13"/>
        <v>-0.2</v>
      </c>
      <c r="W63" s="48" t="str">
        <f t="shared" si="5"/>
        <v>()</v>
      </c>
      <c r="X63" s="48" t="e">
        <f t="shared" si="6"/>
        <v>#N/A</v>
      </c>
      <c r="Y63" s="48" t="e">
        <f t="shared" si="7"/>
        <v>#VALUE!</v>
      </c>
      <c r="Z63" s="48" t="str">
        <f t="shared" si="8"/>
        <v/>
      </c>
      <c r="AA63" s="48" t="str">
        <f t="shared" si="9"/>
        <v>단독</v>
      </c>
      <c r="AB63" s="48">
        <f t="shared" si="10"/>
        <v>0</v>
      </c>
      <c r="AC63" s="48">
        <f t="shared" si="11"/>
        <v>0</v>
      </c>
    </row>
    <row r="64" spans="1:29" x14ac:dyDescent="0.3">
      <c r="A64" s="47">
        <v>59</v>
      </c>
      <c r="B64" s="57"/>
      <c r="C64" s="56"/>
      <c r="D64" s="56"/>
      <c r="E64" s="58"/>
      <c r="F64" s="58"/>
      <c r="G64" s="58"/>
      <c r="H64" s="65"/>
      <c r="I64" s="71" t="str">
        <f t="shared" si="2"/>
        <v/>
      </c>
      <c r="J64" s="56"/>
      <c r="L64" s="45" t="e">
        <f t="shared" si="12"/>
        <v>#N/A</v>
      </c>
      <c r="M64" s="45" t="e">
        <f t="shared" si="3"/>
        <v>#N/A</v>
      </c>
      <c r="N64" s="45">
        <f t="shared" si="4"/>
        <v>0</v>
      </c>
      <c r="O64" s="45">
        <f t="shared" si="13"/>
        <v>-0.2</v>
      </c>
      <c r="W64" s="48" t="str">
        <f t="shared" si="5"/>
        <v>()</v>
      </c>
      <c r="X64" s="48" t="e">
        <f t="shared" si="6"/>
        <v>#N/A</v>
      </c>
      <c r="Y64" s="48" t="e">
        <f t="shared" si="7"/>
        <v>#VALUE!</v>
      </c>
      <c r="Z64" s="48" t="str">
        <f t="shared" si="8"/>
        <v/>
      </c>
      <c r="AA64" s="48" t="str">
        <f t="shared" si="9"/>
        <v>단독</v>
      </c>
      <c r="AB64" s="48">
        <f t="shared" si="10"/>
        <v>0</v>
      </c>
      <c r="AC64" s="48">
        <f t="shared" si="11"/>
        <v>0</v>
      </c>
    </row>
    <row r="65" spans="1:29" x14ac:dyDescent="0.3">
      <c r="A65" s="47">
        <v>60</v>
      </c>
      <c r="B65" s="57"/>
      <c r="C65" s="56"/>
      <c r="D65" s="56"/>
      <c r="E65" s="58"/>
      <c r="F65" s="58"/>
      <c r="G65" s="58"/>
      <c r="H65" s="65"/>
      <c r="I65" s="71" t="str">
        <f t="shared" si="2"/>
        <v/>
      </c>
      <c r="J65" s="56"/>
      <c r="L65" s="45" t="e">
        <f t="shared" si="12"/>
        <v>#N/A</v>
      </c>
      <c r="M65" s="45" t="e">
        <f t="shared" si="3"/>
        <v>#N/A</v>
      </c>
      <c r="N65" s="45">
        <f t="shared" si="4"/>
        <v>0</v>
      </c>
      <c r="O65" s="45">
        <f t="shared" si="13"/>
        <v>-0.2</v>
      </c>
      <c r="W65" s="48" t="str">
        <f t="shared" si="5"/>
        <v>()</v>
      </c>
      <c r="X65" s="48" t="e">
        <f t="shared" si="6"/>
        <v>#N/A</v>
      </c>
      <c r="Y65" s="48" t="e">
        <f t="shared" si="7"/>
        <v>#VALUE!</v>
      </c>
      <c r="Z65" s="48" t="str">
        <f t="shared" si="8"/>
        <v/>
      </c>
      <c r="AA65" s="48" t="str">
        <f t="shared" si="9"/>
        <v>단독</v>
      </c>
      <c r="AB65" s="48">
        <f t="shared" si="10"/>
        <v>0</v>
      </c>
      <c r="AC65" s="48">
        <f t="shared" si="11"/>
        <v>0</v>
      </c>
    </row>
    <row r="66" spans="1:29" x14ac:dyDescent="0.3">
      <c r="A66" s="47">
        <v>61</v>
      </c>
      <c r="B66" s="57"/>
      <c r="C66" s="56"/>
      <c r="D66" s="56"/>
      <c r="E66" s="58"/>
      <c r="F66" s="58"/>
      <c r="G66" s="58"/>
      <c r="H66" s="65"/>
      <c r="I66" s="71" t="str">
        <f t="shared" si="2"/>
        <v/>
      </c>
      <c r="J66" s="56"/>
      <c r="L66" s="45" t="e">
        <f t="shared" si="12"/>
        <v>#N/A</v>
      </c>
      <c r="M66" s="45" t="e">
        <f t="shared" si="3"/>
        <v>#N/A</v>
      </c>
      <c r="N66" s="45">
        <f t="shared" si="4"/>
        <v>0</v>
      </c>
      <c r="O66" s="45">
        <f t="shared" si="13"/>
        <v>-0.2</v>
      </c>
      <c r="W66" s="48" t="str">
        <f t="shared" si="5"/>
        <v>()</v>
      </c>
      <c r="X66" s="48" t="e">
        <f t="shared" si="6"/>
        <v>#N/A</v>
      </c>
      <c r="Y66" s="48" t="e">
        <f t="shared" si="7"/>
        <v>#VALUE!</v>
      </c>
      <c r="Z66" s="48" t="str">
        <f t="shared" si="8"/>
        <v/>
      </c>
      <c r="AA66" s="48" t="str">
        <f t="shared" si="9"/>
        <v>단독</v>
      </c>
      <c r="AB66" s="48">
        <f t="shared" si="10"/>
        <v>0</v>
      </c>
      <c r="AC66" s="48">
        <f t="shared" si="11"/>
        <v>0</v>
      </c>
    </row>
    <row r="67" spans="1:29" x14ac:dyDescent="0.3">
      <c r="A67" s="47">
        <v>62</v>
      </c>
      <c r="B67" s="57"/>
      <c r="C67" s="56"/>
      <c r="D67" s="56"/>
      <c r="E67" s="58"/>
      <c r="F67" s="58"/>
      <c r="G67" s="58"/>
      <c r="H67" s="65"/>
      <c r="I67" s="71" t="str">
        <f t="shared" si="2"/>
        <v/>
      </c>
      <c r="J67" s="56"/>
      <c r="L67" s="45" t="e">
        <f t="shared" si="12"/>
        <v>#N/A</v>
      </c>
      <c r="M67" s="45" t="e">
        <f t="shared" si="3"/>
        <v>#N/A</v>
      </c>
      <c r="N67" s="45">
        <f t="shared" si="4"/>
        <v>0</v>
      </c>
      <c r="O67" s="45">
        <f t="shared" si="13"/>
        <v>-0.2</v>
      </c>
      <c r="W67" s="48" t="str">
        <f t="shared" si="5"/>
        <v>()</v>
      </c>
      <c r="X67" s="48" t="e">
        <f t="shared" si="6"/>
        <v>#N/A</v>
      </c>
      <c r="Y67" s="48" t="e">
        <f t="shared" si="7"/>
        <v>#VALUE!</v>
      </c>
      <c r="Z67" s="48" t="str">
        <f t="shared" si="8"/>
        <v/>
      </c>
      <c r="AA67" s="48" t="str">
        <f t="shared" si="9"/>
        <v>단독</v>
      </c>
      <c r="AB67" s="48">
        <f t="shared" si="10"/>
        <v>0</v>
      </c>
      <c r="AC67" s="48">
        <f t="shared" si="11"/>
        <v>0</v>
      </c>
    </row>
    <row r="68" spans="1:29" x14ac:dyDescent="0.3">
      <c r="A68" s="47">
        <v>63</v>
      </c>
      <c r="B68" s="57"/>
      <c r="C68" s="56"/>
      <c r="D68" s="56"/>
      <c r="E68" s="58"/>
      <c r="F68" s="58"/>
      <c r="G68" s="58"/>
      <c r="H68" s="65"/>
      <c r="I68" s="71" t="str">
        <f t="shared" si="2"/>
        <v/>
      </c>
      <c r="J68" s="56"/>
      <c r="L68" s="45" t="e">
        <f t="shared" si="12"/>
        <v>#N/A</v>
      </c>
      <c r="M68" s="45" t="e">
        <f t="shared" si="3"/>
        <v>#N/A</v>
      </c>
      <c r="N68" s="45">
        <f t="shared" si="4"/>
        <v>0</v>
      </c>
      <c r="O68" s="45">
        <f t="shared" si="13"/>
        <v>-0.2</v>
      </c>
      <c r="W68" s="48" t="str">
        <f t="shared" si="5"/>
        <v>()</v>
      </c>
      <c r="X68" s="48" t="e">
        <f t="shared" si="6"/>
        <v>#N/A</v>
      </c>
      <c r="Y68" s="48" t="e">
        <f t="shared" si="7"/>
        <v>#VALUE!</v>
      </c>
      <c r="Z68" s="48" t="str">
        <f t="shared" si="8"/>
        <v/>
      </c>
      <c r="AA68" s="48" t="str">
        <f t="shared" si="9"/>
        <v>단독</v>
      </c>
      <c r="AB68" s="48">
        <f t="shared" si="10"/>
        <v>0</v>
      </c>
      <c r="AC68" s="48">
        <f t="shared" si="11"/>
        <v>0</v>
      </c>
    </row>
    <row r="69" spans="1:29" x14ac:dyDescent="0.3">
      <c r="A69" s="47">
        <v>64</v>
      </c>
      <c r="B69" s="57"/>
      <c r="C69" s="56"/>
      <c r="D69" s="56"/>
      <c r="E69" s="58"/>
      <c r="F69" s="58"/>
      <c r="G69" s="58"/>
      <c r="H69" s="65"/>
      <c r="I69" s="71" t="str">
        <f t="shared" si="2"/>
        <v/>
      </c>
      <c r="J69" s="56"/>
      <c r="L69" s="45" t="e">
        <f t="shared" si="12"/>
        <v>#N/A</v>
      </c>
      <c r="M69" s="45" t="e">
        <f t="shared" si="3"/>
        <v>#N/A</v>
      </c>
      <c r="N69" s="45">
        <f t="shared" si="4"/>
        <v>0</v>
      </c>
      <c r="O69" s="45">
        <f t="shared" si="13"/>
        <v>-0.2</v>
      </c>
      <c r="W69" s="48" t="str">
        <f t="shared" si="5"/>
        <v>()</v>
      </c>
      <c r="X69" s="48" t="e">
        <f t="shared" si="6"/>
        <v>#N/A</v>
      </c>
      <c r="Y69" s="48" t="e">
        <f t="shared" si="7"/>
        <v>#VALUE!</v>
      </c>
      <c r="Z69" s="48" t="str">
        <f t="shared" si="8"/>
        <v/>
      </c>
      <c r="AA69" s="48" t="str">
        <f t="shared" si="9"/>
        <v>단독</v>
      </c>
      <c r="AB69" s="48">
        <f t="shared" si="10"/>
        <v>0</v>
      </c>
      <c r="AC69" s="48">
        <f t="shared" si="11"/>
        <v>0</v>
      </c>
    </row>
    <row r="70" spans="1:29" x14ac:dyDescent="0.3">
      <c r="A70" s="47">
        <v>65</v>
      </c>
      <c r="B70" s="57"/>
      <c r="C70" s="56"/>
      <c r="D70" s="56"/>
      <c r="E70" s="58"/>
      <c r="F70" s="58"/>
      <c r="G70" s="58"/>
      <c r="H70" s="65"/>
      <c r="I70" s="71" t="str">
        <f t="shared" si="2"/>
        <v/>
      </c>
      <c r="J70" s="56"/>
      <c r="L70" s="45" t="e">
        <f t="shared" ref="L70:L100" si="14">VLOOKUP(H70,특허p,2,FALSE)</f>
        <v>#N/A</v>
      </c>
      <c r="M70" s="45" t="e">
        <f t="shared" si="3"/>
        <v>#N/A</v>
      </c>
      <c r="N70" s="45">
        <f t="shared" si="4"/>
        <v>0</v>
      </c>
      <c r="O70" s="45">
        <f t="shared" ref="O70:O100" si="15">IFERROR(VLOOKUP(N70,특허인정환산,1+M70,FALSE),0.4/(G70-2))</f>
        <v>-0.2</v>
      </c>
      <c r="W70" s="48" t="str">
        <f t="shared" si="5"/>
        <v>()</v>
      </c>
      <c r="X70" s="48" t="e">
        <f t="shared" si="6"/>
        <v>#N/A</v>
      </c>
      <c r="Y70" s="48" t="e">
        <f t="shared" si="7"/>
        <v>#VALUE!</v>
      </c>
      <c r="Z70" s="48" t="str">
        <f t="shared" si="8"/>
        <v/>
      </c>
      <c r="AA70" s="48" t="str">
        <f t="shared" si="9"/>
        <v>단독</v>
      </c>
      <c r="AB70" s="48">
        <f t="shared" si="10"/>
        <v>0</v>
      </c>
      <c r="AC70" s="48">
        <f t="shared" si="11"/>
        <v>0</v>
      </c>
    </row>
    <row r="71" spans="1:29" x14ac:dyDescent="0.3">
      <c r="A71" s="47">
        <v>66</v>
      </c>
      <c r="B71" s="57"/>
      <c r="C71" s="56"/>
      <c r="D71" s="56"/>
      <c r="E71" s="58"/>
      <c r="F71" s="58"/>
      <c r="G71" s="58"/>
      <c r="H71" s="65"/>
      <c r="I71" s="71" t="str">
        <f t="shared" ref="I71:I100" si="16">Z71</f>
        <v/>
      </c>
      <c r="J71" s="56"/>
      <c r="L71" s="45" t="e">
        <f t="shared" si="14"/>
        <v>#N/A</v>
      </c>
      <c r="M71" s="45" t="e">
        <f t="shared" ref="M71:M100" si="17">IF(L71="국제",1,2)</f>
        <v>#N/A</v>
      </c>
      <c r="N71" s="45">
        <f t="shared" ref="N71:N100" si="18">IF(G71&gt;3,4,G71)</f>
        <v>0</v>
      </c>
      <c r="O71" s="45">
        <f t="shared" si="15"/>
        <v>-0.2</v>
      </c>
      <c r="W71" s="48" t="str">
        <f t="shared" ref="W71:W100" si="19">D71&amp;"("&amp;E71&amp;")"</f>
        <v>()</v>
      </c>
      <c r="X71" s="48" t="e">
        <f t="shared" ref="X71:X100" si="20">L71</f>
        <v>#N/A</v>
      </c>
      <c r="Y71" s="48" t="e">
        <f t="shared" ref="Y71:Y100" si="21">Z71/X71</f>
        <v>#VALUE!</v>
      </c>
      <c r="Z71" s="48" t="str">
        <f t="shared" ref="Z71:Z100" si="22">IFERROR(IF(OR(B71="",LEFT(AC71,1)="*"),"",IF(O71&gt;0,PRODUCT(L71,O71),"")),"")</f>
        <v/>
      </c>
      <c r="AA71" s="48" t="str">
        <f t="shared" ref="AA71:AA100" si="23">IF(G71&gt;1,"공동","단독")</f>
        <v>단독</v>
      </c>
      <c r="AB71" s="48">
        <f t="shared" ref="AB71:AB100" si="24">H71</f>
        <v>0</v>
      </c>
      <c r="AC71" s="48">
        <f t="shared" ref="AC71:AC100" si="25">J71</f>
        <v>0</v>
      </c>
    </row>
    <row r="72" spans="1:29" x14ac:dyDescent="0.3">
      <c r="A72" s="47">
        <v>67</v>
      </c>
      <c r="B72" s="57"/>
      <c r="C72" s="56"/>
      <c r="D72" s="56"/>
      <c r="E72" s="58"/>
      <c r="F72" s="58"/>
      <c r="G72" s="58"/>
      <c r="H72" s="65"/>
      <c r="I72" s="71" t="str">
        <f t="shared" si="16"/>
        <v/>
      </c>
      <c r="J72" s="56"/>
      <c r="L72" s="45" t="e">
        <f t="shared" si="14"/>
        <v>#N/A</v>
      </c>
      <c r="M72" s="45" t="e">
        <f t="shared" si="17"/>
        <v>#N/A</v>
      </c>
      <c r="N72" s="45">
        <f t="shared" si="18"/>
        <v>0</v>
      </c>
      <c r="O72" s="45">
        <f t="shared" si="15"/>
        <v>-0.2</v>
      </c>
      <c r="W72" s="48" t="str">
        <f t="shared" si="19"/>
        <v>()</v>
      </c>
      <c r="X72" s="48" t="e">
        <f t="shared" si="20"/>
        <v>#N/A</v>
      </c>
      <c r="Y72" s="48" t="e">
        <f t="shared" si="21"/>
        <v>#VALUE!</v>
      </c>
      <c r="Z72" s="48" t="str">
        <f t="shared" si="22"/>
        <v/>
      </c>
      <c r="AA72" s="48" t="str">
        <f t="shared" si="23"/>
        <v>단독</v>
      </c>
      <c r="AB72" s="48">
        <f t="shared" si="24"/>
        <v>0</v>
      </c>
      <c r="AC72" s="48">
        <f t="shared" si="25"/>
        <v>0</v>
      </c>
    </row>
    <row r="73" spans="1:29" x14ac:dyDescent="0.3">
      <c r="A73" s="47">
        <v>68</v>
      </c>
      <c r="B73" s="57"/>
      <c r="C73" s="56"/>
      <c r="D73" s="56"/>
      <c r="E73" s="58"/>
      <c r="F73" s="58"/>
      <c r="G73" s="58"/>
      <c r="H73" s="65"/>
      <c r="I73" s="71" t="str">
        <f t="shared" si="16"/>
        <v/>
      </c>
      <c r="J73" s="56"/>
      <c r="L73" s="45" t="e">
        <f t="shared" si="14"/>
        <v>#N/A</v>
      </c>
      <c r="M73" s="45" t="e">
        <f t="shared" si="17"/>
        <v>#N/A</v>
      </c>
      <c r="N73" s="45">
        <f t="shared" si="18"/>
        <v>0</v>
      </c>
      <c r="O73" s="45">
        <f t="shared" si="15"/>
        <v>-0.2</v>
      </c>
      <c r="W73" s="48" t="str">
        <f t="shared" si="19"/>
        <v>()</v>
      </c>
      <c r="X73" s="48" t="e">
        <f t="shared" si="20"/>
        <v>#N/A</v>
      </c>
      <c r="Y73" s="48" t="e">
        <f t="shared" si="21"/>
        <v>#VALUE!</v>
      </c>
      <c r="Z73" s="48" t="str">
        <f t="shared" si="22"/>
        <v/>
      </c>
      <c r="AA73" s="48" t="str">
        <f t="shared" si="23"/>
        <v>단독</v>
      </c>
      <c r="AB73" s="48">
        <f t="shared" si="24"/>
        <v>0</v>
      </c>
      <c r="AC73" s="48">
        <f t="shared" si="25"/>
        <v>0</v>
      </c>
    </row>
    <row r="74" spans="1:29" x14ac:dyDescent="0.3">
      <c r="A74" s="47">
        <v>69</v>
      </c>
      <c r="B74" s="57"/>
      <c r="C74" s="56"/>
      <c r="D74" s="56"/>
      <c r="E74" s="58"/>
      <c r="F74" s="58"/>
      <c r="G74" s="58"/>
      <c r="H74" s="65"/>
      <c r="I74" s="71" t="str">
        <f t="shared" si="16"/>
        <v/>
      </c>
      <c r="J74" s="56"/>
      <c r="L74" s="45" t="e">
        <f t="shared" si="14"/>
        <v>#N/A</v>
      </c>
      <c r="M74" s="45" t="e">
        <f t="shared" si="17"/>
        <v>#N/A</v>
      </c>
      <c r="N74" s="45">
        <f t="shared" si="18"/>
        <v>0</v>
      </c>
      <c r="O74" s="45">
        <f t="shared" si="15"/>
        <v>-0.2</v>
      </c>
      <c r="W74" s="48" t="str">
        <f t="shared" si="19"/>
        <v>()</v>
      </c>
      <c r="X74" s="48" t="e">
        <f t="shared" si="20"/>
        <v>#N/A</v>
      </c>
      <c r="Y74" s="48" t="e">
        <f t="shared" si="21"/>
        <v>#VALUE!</v>
      </c>
      <c r="Z74" s="48" t="str">
        <f t="shared" si="22"/>
        <v/>
      </c>
      <c r="AA74" s="48" t="str">
        <f t="shared" si="23"/>
        <v>단독</v>
      </c>
      <c r="AB74" s="48">
        <f t="shared" si="24"/>
        <v>0</v>
      </c>
      <c r="AC74" s="48">
        <f t="shared" si="25"/>
        <v>0</v>
      </c>
    </row>
    <row r="75" spans="1:29" x14ac:dyDescent="0.3">
      <c r="A75" s="47">
        <v>70</v>
      </c>
      <c r="B75" s="57"/>
      <c r="C75" s="56"/>
      <c r="D75" s="56"/>
      <c r="E75" s="58"/>
      <c r="F75" s="58"/>
      <c r="G75" s="58"/>
      <c r="H75" s="65"/>
      <c r="I75" s="71" t="str">
        <f t="shared" si="16"/>
        <v/>
      </c>
      <c r="J75" s="56"/>
      <c r="L75" s="45" t="e">
        <f t="shared" si="14"/>
        <v>#N/A</v>
      </c>
      <c r="M75" s="45" t="e">
        <f t="shared" si="17"/>
        <v>#N/A</v>
      </c>
      <c r="N75" s="45">
        <f t="shared" si="18"/>
        <v>0</v>
      </c>
      <c r="O75" s="45">
        <f t="shared" si="15"/>
        <v>-0.2</v>
      </c>
      <c r="W75" s="48" t="str">
        <f t="shared" si="19"/>
        <v>()</v>
      </c>
      <c r="X75" s="48" t="e">
        <f t="shared" si="20"/>
        <v>#N/A</v>
      </c>
      <c r="Y75" s="48" t="e">
        <f t="shared" si="21"/>
        <v>#VALUE!</v>
      </c>
      <c r="Z75" s="48" t="str">
        <f t="shared" si="22"/>
        <v/>
      </c>
      <c r="AA75" s="48" t="str">
        <f t="shared" si="23"/>
        <v>단독</v>
      </c>
      <c r="AB75" s="48">
        <f t="shared" si="24"/>
        <v>0</v>
      </c>
      <c r="AC75" s="48">
        <f t="shared" si="25"/>
        <v>0</v>
      </c>
    </row>
    <row r="76" spans="1:29" x14ac:dyDescent="0.3">
      <c r="A76" s="47">
        <v>71</v>
      </c>
      <c r="B76" s="57"/>
      <c r="C76" s="56"/>
      <c r="D76" s="56"/>
      <c r="E76" s="58"/>
      <c r="F76" s="58"/>
      <c r="G76" s="58"/>
      <c r="H76" s="65"/>
      <c r="I76" s="71" t="str">
        <f t="shared" si="16"/>
        <v/>
      </c>
      <c r="J76" s="56"/>
      <c r="L76" s="45" t="e">
        <f t="shared" si="14"/>
        <v>#N/A</v>
      </c>
      <c r="M76" s="45" t="e">
        <f t="shared" si="17"/>
        <v>#N/A</v>
      </c>
      <c r="N76" s="45">
        <f t="shared" si="18"/>
        <v>0</v>
      </c>
      <c r="O76" s="45">
        <f t="shared" si="15"/>
        <v>-0.2</v>
      </c>
      <c r="W76" s="48" t="str">
        <f t="shared" si="19"/>
        <v>()</v>
      </c>
      <c r="X76" s="48" t="e">
        <f t="shared" si="20"/>
        <v>#N/A</v>
      </c>
      <c r="Y76" s="48" t="e">
        <f t="shared" si="21"/>
        <v>#VALUE!</v>
      </c>
      <c r="Z76" s="48" t="str">
        <f t="shared" si="22"/>
        <v/>
      </c>
      <c r="AA76" s="48" t="str">
        <f t="shared" si="23"/>
        <v>단독</v>
      </c>
      <c r="AB76" s="48">
        <f t="shared" si="24"/>
        <v>0</v>
      </c>
      <c r="AC76" s="48">
        <f t="shared" si="25"/>
        <v>0</v>
      </c>
    </row>
    <row r="77" spans="1:29" x14ac:dyDescent="0.3">
      <c r="A77" s="47">
        <v>72</v>
      </c>
      <c r="B77" s="57"/>
      <c r="C77" s="56"/>
      <c r="D77" s="56"/>
      <c r="E77" s="58"/>
      <c r="F77" s="58"/>
      <c r="G77" s="58"/>
      <c r="H77" s="65"/>
      <c r="I77" s="71" t="str">
        <f t="shared" si="16"/>
        <v/>
      </c>
      <c r="J77" s="56"/>
      <c r="L77" s="45" t="e">
        <f t="shared" si="14"/>
        <v>#N/A</v>
      </c>
      <c r="M77" s="45" t="e">
        <f t="shared" si="17"/>
        <v>#N/A</v>
      </c>
      <c r="N77" s="45">
        <f t="shared" si="18"/>
        <v>0</v>
      </c>
      <c r="O77" s="45">
        <f t="shared" si="15"/>
        <v>-0.2</v>
      </c>
      <c r="W77" s="48" t="str">
        <f t="shared" si="19"/>
        <v>()</v>
      </c>
      <c r="X77" s="48" t="e">
        <f t="shared" si="20"/>
        <v>#N/A</v>
      </c>
      <c r="Y77" s="48" t="e">
        <f t="shared" si="21"/>
        <v>#VALUE!</v>
      </c>
      <c r="Z77" s="48" t="str">
        <f t="shared" si="22"/>
        <v/>
      </c>
      <c r="AA77" s="48" t="str">
        <f t="shared" si="23"/>
        <v>단독</v>
      </c>
      <c r="AB77" s="48">
        <f t="shared" si="24"/>
        <v>0</v>
      </c>
      <c r="AC77" s="48">
        <f t="shared" si="25"/>
        <v>0</v>
      </c>
    </row>
    <row r="78" spans="1:29" x14ac:dyDescent="0.3">
      <c r="A78" s="47">
        <v>73</v>
      </c>
      <c r="B78" s="57"/>
      <c r="C78" s="56"/>
      <c r="D78" s="56"/>
      <c r="E78" s="58"/>
      <c r="F78" s="58"/>
      <c r="G78" s="58"/>
      <c r="H78" s="65"/>
      <c r="I78" s="71" t="str">
        <f t="shared" si="16"/>
        <v/>
      </c>
      <c r="J78" s="56"/>
      <c r="L78" s="45" t="e">
        <f t="shared" si="14"/>
        <v>#N/A</v>
      </c>
      <c r="M78" s="45" t="e">
        <f t="shared" si="17"/>
        <v>#N/A</v>
      </c>
      <c r="N78" s="45">
        <f t="shared" si="18"/>
        <v>0</v>
      </c>
      <c r="O78" s="45">
        <f t="shared" si="15"/>
        <v>-0.2</v>
      </c>
      <c r="W78" s="48" t="str">
        <f t="shared" si="19"/>
        <v>()</v>
      </c>
      <c r="X78" s="48" t="e">
        <f t="shared" si="20"/>
        <v>#N/A</v>
      </c>
      <c r="Y78" s="48" t="e">
        <f t="shared" si="21"/>
        <v>#VALUE!</v>
      </c>
      <c r="Z78" s="48" t="str">
        <f t="shared" si="22"/>
        <v/>
      </c>
      <c r="AA78" s="48" t="str">
        <f t="shared" si="23"/>
        <v>단독</v>
      </c>
      <c r="AB78" s="48">
        <f t="shared" si="24"/>
        <v>0</v>
      </c>
      <c r="AC78" s="48">
        <f t="shared" si="25"/>
        <v>0</v>
      </c>
    </row>
    <row r="79" spans="1:29" x14ac:dyDescent="0.3">
      <c r="A79" s="47">
        <v>74</v>
      </c>
      <c r="B79" s="57"/>
      <c r="C79" s="56"/>
      <c r="D79" s="56"/>
      <c r="E79" s="58"/>
      <c r="F79" s="58"/>
      <c r="G79" s="58"/>
      <c r="H79" s="65"/>
      <c r="I79" s="71" t="str">
        <f t="shared" si="16"/>
        <v/>
      </c>
      <c r="J79" s="56"/>
      <c r="L79" s="45" t="e">
        <f t="shared" si="14"/>
        <v>#N/A</v>
      </c>
      <c r="M79" s="45" t="e">
        <f t="shared" si="17"/>
        <v>#N/A</v>
      </c>
      <c r="N79" s="45">
        <f t="shared" si="18"/>
        <v>0</v>
      </c>
      <c r="O79" s="45">
        <f t="shared" si="15"/>
        <v>-0.2</v>
      </c>
      <c r="W79" s="48" t="str">
        <f t="shared" si="19"/>
        <v>()</v>
      </c>
      <c r="X79" s="48" t="e">
        <f t="shared" si="20"/>
        <v>#N/A</v>
      </c>
      <c r="Y79" s="48" t="e">
        <f t="shared" si="21"/>
        <v>#VALUE!</v>
      </c>
      <c r="Z79" s="48" t="str">
        <f t="shared" si="22"/>
        <v/>
      </c>
      <c r="AA79" s="48" t="str">
        <f t="shared" si="23"/>
        <v>단독</v>
      </c>
      <c r="AB79" s="48">
        <f t="shared" si="24"/>
        <v>0</v>
      </c>
      <c r="AC79" s="48">
        <f t="shared" si="25"/>
        <v>0</v>
      </c>
    </row>
    <row r="80" spans="1:29" x14ac:dyDescent="0.3">
      <c r="A80" s="47">
        <v>75</v>
      </c>
      <c r="B80" s="57"/>
      <c r="C80" s="56"/>
      <c r="D80" s="56"/>
      <c r="E80" s="58"/>
      <c r="F80" s="58"/>
      <c r="G80" s="58"/>
      <c r="H80" s="65"/>
      <c r="I80" s="71" t="str">
        <f t="shared" si="16"/>
        <v/>
      </c>
      <c r="J80" s="56"/>
      <c r="L80" s="45" t="e">
        <f t="shared" si="14"/>
        <v>#N/A</v>
      </c>
      <c r="M80" s="45" t="e">
        <f t="shared" si="17"/>
        <v>#N/A</v>
      </c>
      <c r="N80" s="45">
        <f t="shared" si="18"/>
        <v>0</v>
      </c>
      <c r="O80" s="45">
        <f t="shared" si="15"/>
        <v>-0.2</v>
      </c>
      <c r="W80" s="48" t="str">
        <f t="shared" si="19"/>
        <v>()</v>
      </c>
      <c r="X80" s="48" t="e">
        <f t="shared" si="20"/>
        <v>#N/A</v>
      </c>
      <c r="Y80" s="48" t="e">
        <f t="shared" si="21"/>
        <v>#VALUE!</v>
      </c>
      <c r="Z80" s="48" t="str">
        <f t="shared" si="22"/>
        <v/>
      </c>
      <c r="AA80" s="48" t="str">
        <f t="shared" si="23"/>
        <v>단독</v>
      </c>
      <c r="AB80" s="48">
        <f t="shared" si="24"/>
        <v>0</v>
      </c>
      <c r="AC80" s="48">
        <f t="shared" si="25"/>
        <v>0</v>
      </c>
    </row>
    <row r="81" spans="1:29" x14ac:dyDescent="0.3">
      <c r="A81" s="47">
        <v>76</v>
      </c>
      <c r="B81" s="57"/>
      <c r="C81" s="56"/>
      <c r="D81" s="56"/>
      <c r="E81" s="58"/>
      <c r="F81" s="58"/>
      <c r="G81" s="58"/>
      <c r="H81" s="65"/>
      <c r="I81" s="71" t="str">
        <f t="shared" si="16"/>
        <v/>
      </c>
      <c r="J81" s="56"/>
      <c r="L81" s="45" t="e">
        <f t="shared" si="14"/>
        <v>#N/A</v>
      </c>
      <c r="M81" s="45" t="e">
        <f t="shared" si="17"/>
        <v>#N/A</v>
      </c>
      <c r="N81" s="45">
        <f t="shared" si="18"/>
        <v>0</v>
      </c>
      <c r="O81" s="45">
        <f t="shared" si="15"/>
        <v>-0.2</v>
      </c>
      <c r="W81" s="48" t="str">
        <f t="shared" si="19"/>
        <v>()</v>
      </c>
      <c r="X81" s="48" t="e">
        <f t="shared" si="20"/>
        <v>#N/A</v>
      </c>
      <c r="Y81" s="48" t="e">
        <f t="shared" si="21"/>
        <v>#VALUE!</v>
      </c>
      <c r="Z81" s="48" t="str">
        <f t="shared" si="22"/>
        <v/>
      </c>
      <c r="AA81" s="48" t="str">
        <f t="shared" si="23"/>
        <v>단독</v>
      </c>
      <c r="AB81" s="48">
        <f t="shared" si="24"/>
        <v>0</v>
      </c>
      <c r="AC81" s="48">
        <f t="shared" si="25"/>
        <v>0</v>
      </c>
    </row>
    <row r="82" spans="1:29" x14ac:dyDescent="0.3">
      <c r="A82" s="47">
        <v>77</v>
      </c>
      <c r="B82" s="57"/>
      <c r="C82" s="56"/>
      <c r="D82" s="56"/>
      <c r="E82" s="58"/>
      <c r="F82" s="58"/>
      <c r="G82" s="58"/>
      <c r="H82" s="65"/>
      <c r="I82" s="71" t="str">
        <f t="shared" si="16"/>
        <v/>
      </c>
      <c r="J82" s="56"/>
      <c r="L82" s="45" t="e">
        <f t="shared" si="14"/>
        <v>#N/A</v>
      </c>
      <c r="M82" s="45" t="e">
        <f t="shared" si="17"/>
        <v>#N/A</v>
      </c>
      <c r="N82" s="45">
        <f t="shared" si="18"/>
        <v>0</v>
      </c>
      <c r="O82" s="45">
        <f t="shared" si="15"/>
        <v>-0.2</v>
      </c>
      <c r="W82" s="48" t="str">
        <f t="shared" si="19"/>
        <v>()</v>
      </c>
      <c r="X82" s="48" t="e">
        <f t="shared" si="20"/>
        <v>#N/A</v>
      </c>
      <c r="Y82" s="48" t="e">
        <f t="shared" si="21"/>
        <v>#VALUE!</v>
      </c>
      <c r="Z82" s="48" t="str">
        <f t="shared" si="22"/>
        <v/>
      </c>
      <c r="AA82" s="48" t="str">
        <f t="shared" si="23"/>
        <v>단독</v>
      </c>
      <c r="AB82" s="48">
        <f t="shared" si="24"/>
        <v>0</v>
      </c>
      <c r="AC82" s="48">
        <f t="shared" si="25"/>
        <v>0</v>
      </c>
    </row>
    <row r="83" spans="1:29" x14ac:dyDescent="0.3">
      <c r="A83" s="47">
        <v>78</v>
      </c>
      <c r="B83" s="57"/>
      <c r="C83" s="56"/>
      <c r="D83" s="56"/>
      <c r="E83" s="58"/>
      <c r="F83" s="58"/>
      <c r="G83" s="58"/>
      <c r="H83" s="65"/>
      <c r="I83" s="71" t="str">
        <f t="shared" si="16"/>
        <v/>
      </c>
      <c r="J83" s="56"/>
      <c r="L83" s="45" t="e">
        <f t="shared" si="14"/>
        <v>#N/A</v>
      </c>
      <c r="M83" s="45" t="e">
        <f t="shared" si="17"/>
        <v>#N/A</v>
      </c>
      <c r="N83" s="45">
        <f t="shared" si="18"/>
        <v>0</v>
      </c>
      <c r="O83" s="45">
        <f t="shared" si="15"/>
        <v>-0.2</v>
      </c>
      <c r="W83" s="48" t="str">
        <f t="shared" si="19"/>
        <v>()</v>
      </c>
      <c r="X83" s="48" t="e">
        <f t="shared" si="20"/>
        <v>#N/A</v>
      </c>
      <c r="Y83" s="48" t="e">
        <f t="shared" si="21"/>
        <v>#VALUE!</v>
      </c>
      <c r="Z83" s="48" t="str">
        <f t="shared" si="22"/>
        <v/>
      </c>
      <c r="AA83" s="48" t="str">
        <f t="shared" si="23"/>
        <v>단독</v>
      </c>
      <c r="AB83" s="48">
        <f t="shared" si="24"/>
        <v>0</v>
      </c>
      <c r="AC83" s="48">
        <f t="shared" si="25"/>
        <v>0</v>
      </c>
    </row>
    <row r="84" spans="1:29" x14ac:dyDescent="0.3">
      <c r="A84" s="47">
        <v>79</v>
      </c>
      <c r="B84" s="57"/>
      <c r="C84" s="56"/>
      <c r="D84" s="56"/>
      <c r="E84" s="58"/>
      <c r="F84" s="58"/>
      <c r="G84" s="58"/>
      <c r="H84" s="65"/>
      <c r="I84" s="71" t="str">
        <f t="shared" si="16"/>
        <v/>
      </c>
      <c r="J84" s="56"/>
      <c r="L84" s="45" t="e">
        <f t="shared" si="14"/>
        <v>#N/A</v>
      </c>
      <c r="M84" s="45" t="e">
        <f t="shared" si="17"/>
        <v>#N/A</v>
      </c>
      <c r="N84" s="45">
        <f t="shared" si="18"/>
        <v>0</v>
      </c>
      <c r="O84" s="45">
        <f t="shared" si="15"/>
        <v>-0.2</v>
      </c>
      <c r="W84" s="48" t="str">
        <f t="shared" si="19"/>
        <v>()</v>
      </c>
      <c r="X84" s="48" t="e">
        <f t="shared" si="20"/>
        <v>#N/A</v>
      </c>
      <c r="Y84" s="48" t="e">
        <f t="shared" si="21"/>
        <v>#VALUE!</v>
      </c>
      <c r="Z84" s="48" t="str">
        <f t="shared" si="22"/>
        <v/>
      </c>
      <c r="AA84" s="48" t="str">
        <f t="shared" si="23"/>
        <v>단독</v>
      </c>
      <c r="AB84" s="48">
        <f t="shared" si="24"/>
        <v>0</v>
      </c>
      <c r="AC84" s="48">
        <f t="shared" si="25"/>
        <v>0</v>
      </c>
    </row>
    <row r="85" spans="1:29" x14ac:dyDescent="0.3">
      <c r="A85" s="47">
        <v>80</v>
      </c>
      <c r="B85" s="57"/>
      <c r="C85" s="56"/>
      <c r="D85" s="56"/>
      <c r="E85" s="58"/>
      <c r="F85" s="58"/>
      <c r="G85" s="58"/>
      <c r="H85" s="65"/>
      <c r="I85" s="71" t="str">
        <f t="shared" si="16"/>
        <v/>
      </c>
      <c r="J85" s="56"/>
      <c r="L85" s="45" t="e">
        <f t="shared" si="14"/>
        <v>#N/A</v>
      </c>
      <c r="M85" s="45" t="e">
        <f t="shared" si="17"/>
        <v>#N/A</v>
      </c>
      <c r="N85" s="45">
        <f t="shared" si="18"/>
        <v>0</v>
      </c>
      <c r="O85" s="45">
        <f t="shared" si="15"/>
        <v>-0.2</v>
      </c>
      <c r="W85" s="48" t="str">
        <f t="shared" si="19"/>
        <v>()</v>
      </c>
      <c r="X85" s="48" t="e">
        <f t="shared" si="20"/>
        <v>#N/A</v>
      </c>
      <c r="Y85" s="48" t="e">
        <f t="shared" si="21"/>
        <v>#VALUE!</v>
      </c>
      <c r="Z85" s="48" t="str">
        <f t="shared" si="22"/>
        <v/>
      </c>
      <c r="AA85" s="48" t="str">
        <f t="shared" si="23"/>
        <v>단독</v>
      </c>
      <c r="AB85" s="48">
        <f t="shared" si="24"/>
        <v>0</v>
      </c>
      <c r="AC85" s="48">
        <f t="shared" si="25"/>
        <v>0</v>
      </c>
    </row>
    <row r="86" spans="1:29" x14ac:dyDescent="0.3">
      <c r="A86" s="47">
        <v>81</v>
      </c>
      <c r="B86" s="57"/>
      <c r="C86" s="56"/>
      <c r="D86" s="56"/>
      <c r="E86" s="58"/>
      <c r="F86" s="58"/>
      <c r="G86" s="58"/>
      <c r="H86" s="65"/>
      <c r="I86" s="71" t="str">
        <f t="shared" si="16"/>
        <v/>
      </c>
      <c r="J86" s="56"/>
      <c r="L86" s="45" t="e">
        <f t="shared" si="14"/>
        <v>#N/A</v>
      </c>
      <c r="M86" s="45" t="e">
        <f t="shared" si="17"/>
        <v>#N/A</v>
      </c>
      <c r="N86" s="45">
        <f t="shared" si="18"/>
        <v>0</v>
      </c>
      <c r="O86" s="45">
        <f t="shared" si="15"/>
        <v>-0.2</v>
      </c>
      <c r="W86" s="48" t="str">
        <f t="shared" si="19"/>
        <v>()</v>
      </c>
      <c r="X86" s="48" t="e">
        <f t="shared" si="20"/>
        <v>#N/A</v>
      </c>
      <c r="Y86" s="48" t="e">
        <f t="shared" si="21"/>
        <v>#VALUE!</v>
      </c>
      <c r="Z86" s="48" t="str">
        <f t="shared" si="22"/>
        <v/>
      </c>
      <c r="AA86" s="48" t="str">
        <f t="shared" si="23"/>
        <v>단독</v>
      </c>
      <c r="AB86" s="48">
        <f t="shared" si="24"/>
        <v>0</v>
      </c>
      <c r="AC86" s="48">
        <f t="shared" si="25"/>
        <v>0</v>
      </c>
    </row>
    <row r="87" spans="1:29" x14ac:dyDescent="0.3">
      <c r="A87" s="47">
        <v>82</v>
      </c>
      <c r="B87" s="57"/>
      <c r="C87" s="56"/>
      <c r="D87" s="56"/>
      <c r="E87" s="58"/>
      <c r="F87" s="58"/>
      <c r="G87" s="58"/>
      <c r="H87" s="65"/>
      <c r="I87" s="71" t="str">
        <f t="shared" si="16"/>
        <v/>
      </c>
      <c r="J87" s="56"/>
      <c r="L87" s="45" t="e">
        <f t="shared" si="14"/>
        <v>#N/A</v>
      </c>
      <c r="M87" s="45" t="e">
        <f t="shared" si="17"/>
        <v>#N/A</v>
      </c>
      <c r="N87" s="45">
        <f t="shared" si="18"/>
        <v>0</v>
      </c>
      <c r="O87" s="45">
        <f t="shared" si="15"/>
        <v>-0.2</v>
      </c>
      <c r="W87" s="48" t="str">
        <f t="shared" si="19"/>
        <v>()</v>
      </c>
      <c r="X87" s="48" t="e">
        <f t="shared" si="20"/>
        <v>#N/A</v>
      </c>
      <c r="Y87" s="48" t="e">
        <f t="shared" si="21"/>
        <v>#VALUE!</v>
      </c>
      <c r="Z87" s="48" t="str">
        <f t="shared" si="22"/>
        <v/>
      </c>
      <c r="AA87" s="48" t="str">
        <f t="shared" si="23"/>
        <v>단독</v>
      </c>
      <c r="AB87" s="48">
        <f t="shared" si="24"/>
        <v>0</v>
      </c>
      <c r="AC87" s="48">
        <f t="shared" si="25"/>
        <v>0</v>
      </c>
    </row>
    <row r="88" spans="1:29" x14ac:dyDescent="0.3">
      <c r="A88" s="47">
        <v>83</v>
      </c>
      <c r="B88" s="57"/>
      <c r="C88" s="56"/>
      <c r="D88" s="56"/>
      <c r="E88" s="58"/>
      <c r="F88" s="58"/>
      <c r="G88" s="58"/>
      <c r="H88" s="65"/>
      <c r="I88" s="71" t="str">
        <f t="shared" si="16"/>
        <v/>
      </c>
      <c r="J88" s="56"/>
      <c r="L88" s="45" t="e">
        <f t="shared" si="14"/>
        <v>#N/A</v>
      </c>
      <c r="M88" s="45" t="e">
        <f t="shared" si="17"/>
        <v>#N/A</v>
      </c>
      <c r="N88" s="45">
        <f t="shared" si="18"/>
        <v>0</v>
      </c>
      <c r="O88" s="45">
        <f t="shared" si="15"/>
        <v>-0.2</v>
      </c>
      <c r="W88" s="48" t="str">
        <f t="shared" si="19"/>
        <v>()</v>
      </c>
      <c r="X88" s="48" t="e">
        <f t="shared" si="20"/>
        <v>#N/A</v>
      </c>
      <c r="Y88" s="48" t="e">
        <f t="shared" si="21"/>
        <v>#VALUE!</v>
      </c>
      <c r="Z88" s="48" t="str">
        <f t="shared" si="22"/>
        <v/>
      </c>
      <c r="AA88" s="48" t="str">
        <f t="shared" si="23"/>
        <v>단독</v>
      </c>
      <c r="AB88" s="48">
        <f t="shared" si="24"/>
        <v>0</v>
      </c>
      <c r="AC88" s="48">
        <f t="shared" si="25"/>
        <v>0</v>
      </c>
    </row>
    <row r="89" spans="1:29" x14ac:dyDescent="0.3">
      <c r="A89" s="47">
        <v>84</v>
      </c>
      <c r="B89" s="57"/>
      <c r="C89" s="56"/>
      <c r="D89" s="56"/>
      <c r="E89" s="58"/>
      <c r="F89" s="58"/>
      <c r="G89" s="58"/>
      <c r="H89" s="65"/>
      <c r="I89" s="71" t="str">
        <f t="shared" si="16"/>
        <v/>
      </c>
      <c r="J89" s="56"/>
      <c r="L89" s="45" t="e">
        <f t="shared" si="14"/>
        <v>#N/A</v>
      </c>
      <c r="M89" s="45" t="e">
        <f t="shared" si="17"/>
        <v>#N/A</v>
      </c>
      <c r="N89" s="45">
        <f t="shared" si="18"/>
        <v>0</v>
      </c>
      <c r="O89" s="45">
        <f t="shared" si="15"/>
        <v>-0.2</v>
      </c>
      <c r="W89" s="48" t="str">
        <f t="shared" si="19"/>
        <v>()</v>
      </c>
      <c r="X89" s="48" t="e">
        <f t="shared" si="20"/>
        <v>#N/A</v>
      </c>
      <c r="Y89" s="48" t="e">
        <f t="shared" si="21"/>
        <v>#VALUE!</v>
      </c>
      <c r="Z89" s="48" t="str">
        <f t="shared" si="22"/>
        <v/>
      </c>
      <c r="AA89" s="48" t="str">
        <f t="shared" si="23"/>
        <v>단독</v>
      </c>
      <c r="AB89" s="48">
        <f t="shared" si="24"/>
        <v>0</v>
      </c>
      <c r="AC89" s="48">
        <f t="shared" si="25"/>
        <v>0</v>
      </c>
    </row>
    <row r="90" spans="1:29" x14ac:dyDescent="0.3">
      <c r="A90" s="47">
        <v>85</v>
      </c>
      <c r="B90" s="57"/>
      <c r="C90" s="56"/>
      <c r="D90" s="56"/>
      <c r="E90" s="58"/>
      <c r="F90" s="58"/>
      <c r="G90" s="58"/>
      <c r="H90" s="65"/>
      <c r="I90" s="71" t="str">
        <f t="shared" si="16"/>
        <v/>
      </c>
      <c r="J90" s="56"/>
      <c r="L90" s="45" t="e">
        <f t="shared" si="14"/>
        <v>#N/A</v>
      </c>
      <c r="M90" s="45" t="e">
        <f t="shared" si="17"/>
        <v>#N/A</v>
      </c>
      <c r="N90" s="45">
        <f t="shared" si="18"/>
        <v>0</v>
      </c>
      <c r="O90" s="45">
        <f t="shared" si="15"/>
        <v>-0.2</v>
      </c>
      <c r="W90" s="48" t="str">
        <f t="shared" si="19"/>
        <v>()</v>
      </c>
      <c r="X90" s="48" t="e">
        <f t="shared" si="20"/>
        <v>#N/A</v>
      </c>
      <c r="Y90" s="48" t="e">
        <f t="shared" si="21"/>
        <v>#VALUE!</v>
      </c>
      <c r="Z90" s="48" t="str">
        <f t="shared" si="22"/>
        <v/>
      </c>
      <c r="AA90" s="48" t="str">
        <f t="shared" si="23"/>
        <v>단독</v>
      </c>
      <c r="AB90" s="48">
        <f t="shared" si="24"/>
        <v>0</v>
      </c>
      <c r="AC90" s="48">
        <f t="shared" si="25"/>
        <v>0</v>
      </c>
    </row>
    <row r="91" spans="1:29" x14ac:dyDescent="0.3">
      <c r="A91" s="47">
        <v>86</v>
      </c>
      <c r="B91" s="57"/>
      <c r="C91" s="56"/>
      <c r="D91" s="56"/>
      <c r="E91" s="58"/>
      <c r="F91" s="58"/>
      <c r="G91" s="58"/>
      <c r="H91" s="65"/>
      <c r="I91" s="71" t="str">
        <f t="shared" si="16"/>
        <v/>
      </c>
      <c r="J91" s="56"/>
      <c r="L91" s="45" t="e">
        <f t="shared" si="14"/>
        <v>#N/A</v>
      </c>
      <c r="M91" s="45" t="e">
        <f t="shared" si="17"/>
        <v>#N/A</v>
      </c>
      <c r="N91" s="45">
        <f t="shared" si="18"/>
        <v>0</v>
      </c>
      <c r="O91" s="45">
        <f t="shared" si="15"/>
        <v>-0.2</v>
      </c>
      <c r="W91" s="48" t="str">
        <f t="shared" si="19"/>
        <v>()</v>
      </c>
      <c r="X91" s="48" t="e">
        <f t="shared" si="20"/>
        <v>#N/A</v>
      </c>
      <c r="Y91" s="48" t="e">
        <f t="shared" si="21"/>
        <v>#VALUE!</v>
      </c>
      <c r="Z91" s="48" t="str">
        <f t="shared" si="22"/>
        <v/>
      </c>
      <c r="AA91" s="48" t="str">
        <f t="shared" si="23"/>
        <v>단독</v>
      </c>
      <c r="AB91" s="48">
        <f t="shared" si="24"/>
        <v>0</v>
      </c>
      <c r="AC91" s="48">
        <f t="shared" si="25"/>
        <v>0</v>
      </c>
    </row>
    <row r="92" spans="1:29" x14ac:dyDescent="0.3">
      <c r="A92" s="47">
        <v>87</v>
      </c>
      <c r="B92" s="57"/>
      <c r="C92" s="56"/>
      <c r="D92" s="56"/>
      <c r="E92" s="58"/>
      <c r="F92" s="58"/>
      <c r="G92" s="58"/>
      <c r="H92" s="65"/>
      <c r="I92" s="71" t="str">
        <f t="shared" si="16"/>
        <v/>
      </c>
      <c r="J92" s="56"/>
      <c r="L92" s="45" t="e">
        <f t="shared" si="14"/>
        <v>#N/A</v>
      </c>
      <c r="M92" s="45" t="e">
        <f t="shared" si="17"/>
        <v>#N/A</v>
      </c>
      <c r="N92" s="45">
        <f t="shared" si="18"/>
        <v>0</v>
      </c>
      <c r="O92" s="45">
        <f t="shared" si="15"/>
        <v>-0.2</v>
      </c>
      <c r="W92" s="48" t="str">
        <f t="shared" si="19"/>
        <v>()</v>
      </c>
      <c r="X92" s="48" t="e">
        <f t="shared" si="20"/>
        <v>#N/A</v>
      </c>
      <c r="Y92" s="48" t="e">
        <f t="shared" si="21"/>
        <v>#VALUE!</v>
      </c>
      <c r="Z92" s="48" t="str">
        <f t="shared" si="22"/>
        <v/>
      </c>
      <c r="AA92" s="48" t="str">
        <f t="shared" si="23"/>
        <v>단독</v>
      </c>
      <c r="AB92" s="48">
        <f t="shared" si="24"/>
        <v>0</v>
      </c>
      <c r="AC92" s="48">
        <f t="shared" si="25"/>
        <v>0</v>
      </c>
    </row>
    <row r="93" spans="1:29" x14ac:dyDescent="0.3">
      <c r="A93" s="47">
        <v>88</v>
      </c>
      <c r="B93" s="57"/>
      <c r="C93" s="56"/>
      <c r="D93" s="56"/>
      <c r="E93" s="58"/>
      <c r="F93" s="58"/>
      <c r="G93" s="58"/>
      <c r="H93" s="65"/>
      <c r="I93" s="71" t="str">
        <f t="shared" si="16"/>
        <v/>
      </c>
      <c r="J93" s="56"/>
      <c r="L93" s="45" t="e">
        <f t="shared" si="14"/>
        <v>#N/A</v>
      </c>
      <c r="M93" s="45" t="e">
        <f t="shared" si="17"/>
        <v>#N/A</v>
      </c>
      <c r="N93" s="45">
        <f t="shared" si="18"/>
        <v>0</v>
      </c>
      <c r="O93" s="45">
        <f t="shared" si="15"/>
        <v>-0.2</v>
      </c>
      <c r="W93" s="48" t="str">
        <f t="shared" si="19"/>
        <v>()</v>
      </c>
      <c r="X93" s="48" t="e">
        <f t="shared" si="20"/>
        <v>#N/A</v>
      </c>
      <c r="Y93" s="48" t="e">
        <f t="shared" si="21"/>
        <v>#VALUE!</v>
      </c>
      <c r="Z93" s="48" t="str">
        <f t="shared" si="22"/>
        <v/>
      </c>
      <c r="AA93" s="48" t="str">
        <f t="shared" si="23"/>
        <v>단독</v>
      </c>
      <c r="AB93" s="48">
        <f t="shared" si="24"/>
        <v>0</v>
      </c>
      <c r="AC93" s="48">
        <f t="shared" si="25"/>
        <v>0</v>
      </c>
    </row>
    <row r="94" spans="1:29" x14ac:dyDescent="0.3">
      <c r="A94" s="47">
        <v>89</v>
      </c>
      <c r="B94" s="57"/>
      <c r="C94" s="56"/>
      <c r="D94" s="56"/>
      <c r="E94" s="58"/>
      <c r="F94" s="58"/>
      <c r="G94" s="58"/>
      <c r="H94" s="65"/>
      <c r="I94" s="71" t="str">
        <f t="shared" si="16"/>
        <v/>
      </c>
      <c r="J94" s="56"/>
      <c r="L94" s="45" t="e">
        <f t="shared" si="14"/>
        <v>#N/A</v>
      </c>
      <c r="M94" s="45" t="e">
        <f t="shared" si="17"/>
        <v>#N/A</v>
      </c>
      <c r="N94" s="45">
        <f t="shared" si="18"/>
        <v>0</v>
      </c>
      <c r="O94" s="45">
        <f t="shared" si="15"/>
        <v>-0.2</v>
      </c>
      <c r="W94" s="48" t="str">
        <f t="shared" si="19"/>
        <v>()</v>
      </c>
      <c r="X94" s="48" t="e">
        <f t="shared" si="20"/>
        <v>#N/A</v>
      </c>
      <c r="Y94" s="48" t="e">
        <f t="shared" si="21"/>
        <v>#VALUE!</v>
      </c>
      <c r="Z94" s="48" t="str">
        <f t="shared" si="22"/>
        <v/>
      </c>
      <c r="AA94" s="48" t="str">
        <f t="shared" si="23"/>
        <v>단독</v>
      </c>
      <c r="AB94" s="48">
        <f t="shared" si="24"/>
        <v>0</v>
      </c>
      <c r="AC94" s="48">
        <f t="shared" si="25"/>
        <v>0</v>
      </c>
    </row>
    <row r="95" spans="1:29" x14ac:dyDescent="0.3">
      <c r="A95" s="47">
        <v>90</v>
      </c>
      <c r="B95" s="57"/>
      <c r="C95" s="56"/>
      <c r="D95" s="56"/>
      <c r="E95" s="58"/>
      <c r="F95" s="58"/>
      <c r="G95" s="58"/>
      <c r="H95" s="65"/>
      <c r="I95" s="71" t="str">
        <f t="shared" si="16"/>
        <v/>
      </c>
      <c r="J95" s="56"/>
      <c r="L95" s="45" t="e">
        <f t="shared" si="14"/>
        <v>#N/A</v>
      </c>
      <c r="M95" s="45" t="e">
        <f t="shared" si="17"/>
        <v>#N/A</v>
      </c>
      <c r="N95" s="45">
        <f t="shared" si="18"/>
        <v>0</v>
      </c>
      <c r="O95" s="45">
        <f t="shared" si="15"/>
        <v>-0.2</v>
      </c>
      <c r="W95" s="48" t="str">
        <f t="shared" si="19"/>
        <v>()</v>
      </c>
      <c r="X95" s="48" t="e">
        <f t="shared" si="20"/>
        <v>#N/A</v>
      </c>
      <c r="Y95" s="48" t="e">
        <f t="shared" si="21"/>
        <v>#VALUE!</v>
      </c>
      <c r="Z95" s="48" t="str">
        <f t="shared" si="22"/>
        <v/>
      </c>
      <c r="AA95" s="48" t="str">
        <f t="shared" si="23"/>
        <v>단독</v>
      </c>
      <c r="AB95" s="48">
        <f t="shared" si="24"/>
        <v>0</v>
      </c>
      <c r="AC95" s="48">
        <f t="shared" si="25"/>
        <v>0</v>
      </c>
    </row>
    <row r="96" spans="1:29" x14ac:dyDescent="0.3">
      <c r="A96" s="47">
        <v>91</v>
      </c>
      <c r="B96" s="57"/>
      <c r="C96" s="56"/>
      <c r="D96" s="56"/>
      <c r="E96" s="58"/>
      <c r="F96" s="58"/>
      <c r="G96" s="58"/>
      <c r="H96" s="65"/>
      <c r="I96" s="71" t="str">
        <f t="shared" si="16"/>
        <v/>
      </c>
      <c r="J96" s="56"/>
      <c r="L96" s="45" t="e">
        <f t="shared" si="14"/>
        <v>#N/A</v>
      </c>
      <c r="M96" s="45" t="e">
        <f t="shared" si="17"/>
        <v>#N/A</v>
      </c>
      <c r="N96" s="45">
        <f t="shared" si="18"/>
        <v>0</v>
      </c>
      <c r="O96" s="45">
        <f t="shared" si="15"/>
        <v>-0.2</v>
      </c>
      <c r="W96" s="48" t="str">
        <f t="shared" si="19"/>
        <v>()</v>
      </c>
      <c r="X96" s="48" t="e">
        <f t="shared" si="20"/>
        <v>#N/A</v>
      </c>
      <c r="Y96" s="48" t="e">
        <f t="shared" si="21"/>
        <v>#VALUE!</v>
      </c>
      <c r="Z96" s="48" t="str">
        <f t="shared" si="22"/>
        <v/>
      </c>
      <c r="AA96" s="48" t="str">
        <f t="shared" si="23"/>
        <v>단독</v>
      </c>
      <c r="AB96" s="48">
        <f t="shared" si="24"/>
        <v>0</v>
      </c>
      <c r="AC96" s="48">
        <f t="shared" si="25"/>
        <v>0</v>
      </c>
    </row>
    <row r="97" spans="1:29" x14ac:dyDescent="0.3">
      <c r="A97" s="47">
        <v>92</v>
      </c>
      <c r="B97" s="57"/>
      <c r="C97" s="56"/>
      <c r="D97" s="56"/>
      <c r="E97" s="58"/>
      <c r="F97" s="58"/>
      <c r="G97" s="58"/>
      <c r="H97" s="65"/>
      <c r="I97" s="71" t="str">
        <f t="shared" si="16"/>
        <v/>
      </c>
      <c r="J97" s="56"/>
      <c r="L97" s="45" t="e">
        <f t="shared" si="14"/>
        <v>#N/A</v>
      </c>
      <c r="M97" s="45" t="e">
        <f t="shared" si="17"/>
        <v>#N/A</v>
      </c>
      <c r="N97" s="45">
        <f t="shared" si="18"/>
        <v>0</v>
      </c>
      <c r="O97" s="45">
        <f t="shared" si="15"/>
        <v>-0.2</v>
      </c>
      <c r="W97" s="48" t="str">
        <f t="shared" si="19"/>
        <v>()</v>
      </c>
      <c r="X97" s="48" t="e">
        <f t="shared" si="20"/>
        <v>#N/A</v>
      </c>
      <c r="Y97" s="48" t="e">
        <f t="shared" si="21"/>
        <v>#VALUE!</v>
      </c>
      <c r="Z97" s="48" t="str">
        <f t="shared" si="22"/>
        <v/>
      </c>
      <c r="AA97" s="48" t="str">
        <f t="shared" si="23"/>
        <v>단독</v>
      </c>
      <c r="AB97" s="48">
        <f t="shared" si="24"/>
        <v>0</v>
      </c>
      <c r="AC97" s="48">
        <f t="shared" si="25"/>
        <v>0</v>
      </c>
    </row>
    <row r="98" spans="1:29" x14ac:dyDescent="0.3">
      <c r="A98" s="47">
        <v>93</v>
      </c>
      <c r="B98" s="57"/>
      <c r="C98" s="56"/>
      <c r="D98" s="56"/>
      <c r="E98" s="58"/>
      <c r="F98" s="58"/>
      <c r="G98" s="58"/>
      <c r="H98" s="65"/>
      <c r="I98" s="71" t="str">
        <f t="shared" si="16"/>
        <v/>
      </c>
      <c r="J98" s="56"/>
      <c r="L98" s="45" t="e">
        <f t="shared" si="14"/>
        <v>#N/A</v>
      </c>
      <c r="M98" s="45" t="e">
        <f t="shared" si="17"/>
        <v>#N/A</v>
      </c>
      <c r="N98" s="45">
        <f t="shared" si="18"/>
        <v>0</v>
      </c>
      <c r="O98" s="45">
        <f t="shared" si="15"/>
        <v>-0.2</v>
      </c>
      <c r="W98" s="48" t="str">
        <f t="shared" si="19"/>
        <v>()</v>
      </c>
      <c r="X98" s="48" t="e">
        <f t="shared" si="20"/>
        <v>#N/A</v>
      </c>
      <c r="Y98" s="48" t="e">
        <f t="shared" si="21"/>
        <v>#VALUE!</v>
      </c>
      <c r="Z98" s="48" t="str">
        <f t="shared" si="22"/>
        <v/>
      </c>
      <c r="AA98" s="48" t="str">
        <f t="shared" si="23"/>
        <v>단독</v>
      </c>
      <c r="AB98" s="48">
        <f t="shared" si="24"/>
        <v>0</v>
      </c>
      <c r="AC98" s="48">
        <f t="shared" si="25"/>
        <v>0</v>
      </c>
    </row>
    <row r="99" spans="1:29" x14ac:dyDescent="0.3">
      <c r="A99" s="47">
        <v>94</v>
      </c>
      <c r="B99" s="57"/>
      <c r="C99" s="56"/>
      <c r="D99" s="56"/>
      <c r="E99" s="58"/>
      <c r="F99" s="58"/>
      <c r="G99" s="58"/>
      <c r="H99" s="65"/>
      <c r="I99" s="71" t="str">
        <f t="shared" si="16"/>
        <v/>
      </c>
      <c r="J99" s="56"/>
      <c r="L99" s="45" t="e">
        <f t="shared" si="14"/>
        <v>#N/A</v>
      </c>
      <c r="M99" s="45" t="e">
        <f t="shared" si="17"/>
        <v>#N/A</v>
      </c>
      <c r="N99" s="45">
        <f t="shared" si="18"/>
        <v>0</v>
      </c>
      <c r="O99" s="45">
        <f t="shared" si="15"/>
        <v>-0.2</v>
      </c>
      <c r="W99" s="48" t="str">
        <f t="shared" si="19"/>
        <v>()</v>
      </c>
      <c r="X99" s="48" t="e">
        <f t="shared" si="20"/>
        <v>#N/A</v>
      </c>
      <c r="Y99" s="48" t="e">
        <f t="shared" si="21"/>
        <v>#VALUE!</v>
      </c>
      <c r="Z99" s="48" t="str">
        <f t="shared" si="22"/>
        <v/>
      </c>
      <c r="AA99" s="48" t="str">
        <f t="shared" si="23"/>
        <v>단독</v>
      </c>
      <c r="AB99" s="48">
        <f t="shared" si="24"/>
        <v>0</v>
      </c>
      <c r="AC99" s="48">
        <f t="shared" si="25"/>
        <v>0</v>
      </c>
    </row>
    <row r="100" spans="1:29" ht="12.75" thickBot="1" x14ac:dyDescent="0.35">
      <c r="A100" s="47">
        <v>95</v>
      </c>
      <c r="B100" s="60"/>
      <c r="C100" s="61"/>
      <c r="D100" s="61"/>
      <c r="E100" s="62"/>
      <c r="F100" s="62"/>
      <c r="G100" s="62"/>
      <c r="H100" s="66"/>
      <c r="I100" s="71" t="str">
        <f t="shared" si="16"/>
        <v/>
      </c>
      <c r="J100" s="56"/>
      <c r="L100" s="45" t="e">
        <f t="shared" si="14"/>
        <v>#N/A</v>
      </c>
      <c r="M100" s="45" t="e">
        <f t="shared" si="17"/>
        <v>#N/A</v>
      </c>
      <c r="N100" s="45">
        <f t="shared" si="18"/>
        <v>0</v>
      </c>
      <c r="O100" s="45">
        <f t="shared" si="15"/>
        <v>-0.2</v>
      </c>
      <c r="W100" s="48" t="str">
        <f t="shared" si="19"/>
        <v>()</v>
      </c>
      <c r="X100" s="48" t="e">
        <f t="shared" si="20"/>
        <v>#N/A</v>
      </c>
      <c r="Y100" s="48" t="e">
        <f t="shared" si="21"/>
        <v>#VALUE!</v>
      </c>
      <c r="Z100" s="48" t="str">
        <f t="shared" si="22"/>
        <v/>
      </c>
      <c r="AA100" s="48" t="str">
        <f t="shared" si="23"/>
        <v>단독</v>
      </c>
      <c r="AB100" s="48">
        <f t="shared" si="24"/>
        <v>0</v>
      </c>
      <c r="AC100" s="48">
        <f t="shared" si="25"/>
        <v>0</v>
      </c>
    </row>
  </sheetData>
  <sheetProtection sheet="1" objects="1" scenarios="1" selectLockedCells="1"/>
  <mergeCells count="10">
    <mergeCell ref="I4:I5"/>
    <mergeCell ref="J4:J5"/>
    <mergeCell ref="I2:J2"/>
    <mergeCell ref="A4:A5"/>
    <mergeCell ref="B4:B5"/>
    <mergeCell ref="C4:C5"/>
    <mergeCell ref="D4:D5"/>
    <mergeCell ref="E4:F4"/>
    <mergeCell ref="G4:G5"/>
    <mergeCell ref="H4:H5"/>
  </mergeCells>
  <phoneticPr fontId="1" type="noConversion"/>
  <dataValidations count="1">
    <dataValidation type="list" allowBlank="1" showInputMessage="1" showErrorMessage="1" sqref="H6:H100">
      <formula1>특허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C101"/>
  <sheetViews>
    <sheetView workbookViewId="0">
      <pane xSplit="1" ySplit="5" topLeftCell="B6" activePane="bottomRight" state="frozen"/>
      <selection sqref="A1:XFD1048576"/>
      <selection pane="topRight" sqref="A1:XFD1048576"/>
      <selection pane="bottomLeft" sqref="A1:XFD1048576"/>
      <selection pane="bottomRight" activeCell="B9" sqref="B9"/>
    </sheetView>
  </sheetViews>
  <sheetFormatPr defaultColWidth="9" defaultRowHeight="0" customHeight="1" zeroHeight="1" x14ac:dyDescent="0.3"/>
  <cols>
    <col min="1" max="1" width="3.625" style="48" bestFit="1" customWidth="1"/>
    <col min="2" max="2" width="36" style="48" customWidth="1"/>
    <col min="3" max="3" width="17.5" style="48" customWidth="1"/>
    <col min="4" max="5" width="9.75" style="45" bestFit="1" customWidth="1"/>
    <col min="6" max="6" width="27.75" style="48" bestFit="1" customWidth="1"/>
    <col min="7" max="7" width="5.625" style="48" bestFit="1" customWidth="1"/>
    <col min="8" max="8" width="4.5" style="48" bestFit="1" customWidth="1"/>
    <col min="9" max="9" width="0.625" style="48" customWidth="1"/>
    <col min="10" max="10" width="9" style="45" hidden="1" customWidth="1"/>
    <col min="11" max="22" width="9" style="48" hidden="1" customWidth="1"/>
    <col min="23" max="23" width="20.5" style="48" hidden="1" customWidth="1"/>
    <col min="24" max="29" width="0" style="48" hidden="1" customWidth="1"/>
    <col min="30" max="16384" width="9" style="48"/>
  </cols>
  <sheetData>
    <row r="1" spans="1:29" s="41" customFormat="1" ht="26.25" x14ac:dyDescent="0.3">
      <c r="A1" s="39" t="s">
        <v>145</v>
      </c>
      <c r="B1" s="39"/>
      <c r="C1" s="40"/>
      <c r="D1" s="40"/>
      <c r="E1" s="40"/>
      <c r="F1" s="40"/>
      <c r="G1" s="40"/>
      <c r="H1" s="40"/>
      <c r="J1" s="42"/>
    </row>
    <row r="2" spans="1:29" s="41" customFormat="1" ht="12" x14ac:dyDescent="0.3">
      <c r="A2" s="41" t="str">
        <f>총괄표!B7&amp;" "&amp;총괄표!B6</f>
        <v xml:space="preserve"> </v>
      </c>
      <c r="C2" s="75" t="s">
        <v>169</v>
      </c>
      <c r="F2" s="43" t="s">
        <v>44</v>
      </c>
      <c r="G2" s="125">
        <f>SUM(G6:G100)</f>
        <v>0</v>
      </c>
      <c r="H2" s="125"/>
      <c r="J2" s="42"/>
    </row>
    <row r="3" spans="1:29" s="41" customFormat="1" ht="12" x14ac:dyDescent="0.3">
      <c r="C3" s="41" t="s">
        <v>193</v>
      </c>
      <c r="D3" s="42"/>
      <c r="E3" s="42"/>
      <c r="J3" s="42"/>
    </row>
    <row r="4" spans="1:29" s="41" customFormat="1" ht="37.5" customHeight="1" x14ac:dyDescent="0.3">
      <c r="A4" s="126" t="s">
        <v>72</v>
      </c>
      <c r="B4" s="126" t="s">
        <v>71</v>
      </c>
      <c r="C4" s="126" t="s">
        <v>146</v>
      </c>
      <c r="D4" s="129" t="s">
        <v>148</v>
      </c>
      <c r="E4" s="130"/>
      <c r="F4" s="126" t="s">
        <v>192</v>
      </c>
      <c r="G4" s="126" t="s">
        <v>68</v>
      </c>
      <c r="H4" s="126" t="s">
        <v>63</v>
      </c>
      <c r="J4" s="42"/>
    </row>
    <row r="5" spans="1:29" s="41" customFormat="1" ht="37.5" customHeight="1" thickBot="1" x14ac:dyDescent="0.35">
      <c r="A5" s="127"/>
      <c r="B5" s="128"/>
      <c r="C5" s="128"/>
      <c r="D5" s="44" t="s">
        <v>147</v>
      </c>
      <c r="E5" s="44" t="s">
        <v>149</v>
      </c>
      <c r="F5" s="128"/>
      <c r="G5" s="127"/>
      <c r="H5" s="127"/>
      <c r="J5" s="45" t="s">
        <v>152</v>
      </c>
      <c r="W5" s="46" t="s">
        <v>176</v>
      </c>
      <c r="X5" s="46" t="s">
        <v>178</v>
      </c>
      <c r="Y5" s="46" t="s">
        <v>177</v>
      </c>
      <c r="Z5" s="46" t="s">
        <v>68</v>
      </c>
      <c r="AA5" s="46" t="s">
        <v>179</v>
      </c>
      <c r="AB5" s="46" t="s">
        <v>206</v>
      </c>
      <c r="AC5" s="46" t="s">
        <v>63</v>
      </c>
    </row>
    <row r="6" spans="1:29" ht="12" x14ac:dyDescent="0.3">
      <c r="A6" s="47">
        <v>1</v>
      </c>
      <c r="B6" s="52"/>
      <c r="C6" s="53"/>
      <c r="D6" s="67"/>
      <c r="E6" s="67"/>
      <c r="F6" s="64"/>
      <c r="G6" s="71" t="str">
        <f>Z6</f>
        <v/>
      </c>
      <c r="H6" s="56"/>
      <c r="J6" s="45" t="e">
        <f t="shared" ref="J6:J37" si="0">VLOOKUP(F6,학술회의p,2,FALSE)</f>
        <v>#N/A</v>
      </c>
      <c r="W6" s="48" t="str">
        <f>C6&amp;"("&amp;YEAR(D6)&amp;")"</f>
        <v>(1900)</v>
      </c>
      <c r="X6" s="48" t="e">
        <f>J6</f>
        <v>#N/A</v>
      </c>
      <c r="Y6" s="48" t="e">
        <f>Z6/X6</f>
        <v>#VALUE!</v>
      </c>
      <c r="Z6" s="48" t="str">
        <f>IFERROR(IF(OR(B6="",LEFT(AC6,1)="*"),"",J6),"")</f>
        <v/>
      </c>
      <c r="AB6" s="48">
        <f>F6</f>
        <v>0</v>
      </c>
      <c r="AC6" s="48">
        <f>H6</f>
        <v>0</v>
      </c>
    </row>
    <row r="7" spans="1:29" ht="12" x14ac:dyDescent="0.3">
      <c r="A7" s="47">
        <v>2</v>
      </c>
      <c r="B7" s="57"/>
      <c r="C7" s="56"/>
      <c r="D7" s="68"/>
      <c r="E7" s="68"/>
      <c r="F7" s="65"/>
      <c r="G7" s="71" t="str">
        <f t="shared" ref="G7:G70" si="1">Z7</f>
        <v/>
      </c>
      <c r="H7" s="56"/>
      <c r="J7" s="45" t="e">
        <f t="shared" si="0"/>
        <v>#N/A</v>
      </c>
      <c r="W7" s="48" t="str">
        <f t="shared" ref="W7:W70" si="2">C7&amp;"("&amp;YEAR(D7)&amp;")"</f>
        <v>(1900)</v>
      </c>
      <c r="X7" s="48" t="e">
        <f t="shared" ref="X7:X70" si="3">J7</f>
        <v>#N/A</v>
      </c>
      <c r="Y7" s="48" t="e">
        <f t="shared" ref="Y7:Y70" si="4">Z7/X7</f>
        <v>#VALUE!</v>
      </c>
      <c r="Z7" s="48" t="str">
        <f t="shared" ref="Z7:Z70" si="5">IFERROR(IF(OR(B7="",LEFT(AC7,1)="*"),"",J7),"")</f>
        <v/>
      </c>
      <c r="AB7" s="48">
        <f t="shared" ref="AB7:AB70" si="6">F7</f>
        <v>0</v>
      </c>
      <c r="AC7" s="48">
        <f t="shared" ref="AC7:AC70" si="7">H7</f>
        <v>0</v>
      </c>
    </row>
    <row r="8" spans="1:29" ht="12" x14ac:dyDescent="0.3">
      <c r="A8" s="47">
        <v>3</v>
      </c>
      <c r="B8" s="57"/>
      <c r="C8" s="56"/>
      <c r="D8" s="68"/>
      <c r="E8" s="68"/>
      <c r="F8" s="65"/>
      <c r="G8" s="71" t="str">
        <f t="shared" si="1"/>
        <v/>
      </c>
      <c r="H8" s="56"/>
      <c r="J8" s="45" t="e">
        <f t="shared" si="0"/>
        <v>#N/A</v>
      </c>
      <c r="W8" s="48" t="str">
        <f t="shared" si="2"/>
        <v>(1900)</v>
      </c>
      <c r="X8" s="48" t="e">
        <f t="shared" si="3"/>
        <v>#N/A</v>
      </c>
      <c r="Y8" s="48" t="e">
        <f t="shared" si="4"/>
        <v>#VALUE!</v>
      </c>
      <c r="Z8" s="48" t="str">
        <f t="shared" si="5"/>
        <v/>
      </c>
      <c r="AB8" s="48">
        <f t="shared" si="6"/>
        <v>0</v>
      </c>
      <c r="AC8" s="48">
        <f t="shared" si="7"/>
        <v>0</v>
      </c>
    </row>
    <row r="9" spans="1:29" ht="12" x14ac:dyDescent="0.3">
      <c r="A9" s="47">
        <v>4</v>
      </c>
      <c r="B9" s="57"/>
      <c r="C9" s="56"/>
      <c r="D9" s="68"/>
      <c r="E9" s="68"/>
      <c r="F9" s="65"/>
      <c r="G9" s="71" t="str">
        <f t="shared" si="1"/>
        <v/>
      </c>
      <c r="H9" s="56"/>
      <c r="J9" s="45" t="e">
        <f t="shared" si="0"/>
        <v>#N/A</v>
      </c>
      <c r="W9" s="48" t="str">
        <f t="shared" si="2"/>
        <v>(1900)</v>
      </c>
      <c r="X9" s="48" t="e">
        <f t="shared" si="3"/>
        <v>#N/A</v>
      </c>
      <c r="Y9" s="48" t="e">
        <f t="shared" si="4"/>
        <v>#VALUE!</v>
      </c>
      <c r="Z9" s="48" t="str">
        <f t="shared" si="5"/>
        <v/>
      </c>
      <c r="AB9" s="48">
        <f t="shared" si="6"/>
        <v>0</v>
      </c>
      <c r="AC9" s="48">
        <f t="shared" si="7"/>
        <v>0</v>
      </c>
    </row>
    <row r="10" spans="1:29" ht="12" x14ac:dyDescent="0.3">
      <c r="A10" s="47">
        <v>5</v>
      </c>
      <c r="B10" s="57"/>
      <c r="C10" s="56"/>
      <c r="D10" s="68"/>
      <c r="E10" s="68"/>
      <c r="F10" s="65"/>
      <c r="G10" s="71" t="str">
        <f t="shared" si="1"/>
        <v/>
      </c>
      <c r="H10" s="56"/>
      <c r="J10" s="45" t="e">
        <f t="shared" si="0"/>
        <v>#N/A</v>
      </c>
      <c r="W10" s="48" t="str">
        <f t="shared" si="2"/>
        <v>(1900)</v>
      </c>
      <c r="X10" s="48" t="e">
        <f t="shared" si="3"/>
        <v>#N/A</v>
      </c>
      <c r="Y10" s="48" t="e">
        <f t="shared" si="4"/>
        <v>#VALUE!</v>
      </c>
      <c r="Z10" s="48" t="str">
        <f t="shared" si="5"/>
        <v/>
      </c>
      <c r="AB10" s="48">
        <f t="shared" si="6"/>
        <v>0</v>
      </c>
      <c r="AC10" s="48">
        <f t="shared" si="7"/>
        <v>0</v>
      </c>
    </row>
    <row r="11" spans="1:29" ht="12" x14ac:dyDescent="0.3">
      <c r="A11" s="47">
        <v>6</v>
      </c>
      <c r="B11" s="57"/>
      <c r="C11" s="56"/>
      <c r="D11" s="68"/>
      <c r="E11" s="68"/>
      <c r="F11" s="65"/>
      <c r="G11" s="71" t="str">
        <f t="shared" si="1"/>
        <v/>
      </c>
      <c r="H11" s="56"/>
      <c r="J11" s="45" t="e">
        <f t="shared" si="0"/>
        <v>#N/A</v>
      </c>
      <c r="W11" s="48" t="str">
        <f t="shared" si="2"/>
        <v>(1900)</v>
      </c>
      <c r="X11" s="48" t="e">
        <f t="shared" si="3"/>
        <v>#N/A</v>
      </c>
      <c r="Y11" s="48" t="e">
        <f t="shared" si="4"/>
        <v>#VALUE!</v>
      </c>
      <c r="Z11" s="48" t="str">
        <f t="shared" si="5"/>
        <v/>
      </c>
      <c r="AB11" s="48">
        <f t="shared" si="6"/>
        <v>0</v>
      </c>
      <c r="AC11" s="48">
        <f t="shared" si="7"/>
        <v>0</v>
      </c>
    </row>
    <row r="12" spans="1:29" ht="12" x14ac:dyDescent="0.3">
      <c r="A12" s="47">
        <v>7</v>
      </c>
      <c r="B12" s="57"/>
      <c r="C12" s="56"/>
      <c r="D12" s="68"/>
      <c r="E12" s="68"/>
      <c r="F12" s="65"/>
      <c r="G12" s="71" t="str">
        <f t="shared" si="1"/>
        <v/>
      </c>
      <c r="H12" s="56"/>
      <c r="J12" s="45" t="e">
        <f t="shared" si="0"/>
        <v>#N/A</v>
      </c>
      <c r="W12" s="48" t="str">
        <f t="shared" si="2"/>
        <v>(1900)</v>
      </c>
      <c r="X12" s="48" t="e">
        <f t="shared" si="3"/>
        <v>#N/A</v>
      </c>
      <c r="Y12" s="48" t="e">
        <f t="shared" si="4"/>
        <v>#VALUE!</v>
      </c>
      <c r="Z12" s="48" t="str">
        <f t="shared" si="5"/>
        <v/>
      </c>
      <c r="AB12" s="48">
        <f t="shared" si="6"/>
        <v>0</v>
      </c>
      <c r="AC12" s="48">
        <f t="shared" si="7"/>
        <v>0</v>
      </c>
    </row>
    <row r="13" spans="1:29" ht="12" x14ac:dyDescent="0.3">
      <c r="A13" s="47">
        <v>8</v>
      </c>
      <c r="B13" s="57"/>
      <c r="C13" s="56"/>
      <c r="D13" s="68"/>
      <c r="E13" s="68"/>
      <c r="F13" s="65"/>
      <c r="G13" s="71" t="str">
        <f t="shared" si="1"/>
        <v/>
      </c>
      <c r="H13" s="56"/>
      <c r="J13" s="45" t="e">
        <f t="shared" si="0"/>
        <v>#N/A</v>
      </c>
      <c r="W13" s="48" t="str">
        <f t="shared" si="2"/>
        <v>(1900)</v>
      </c>
      <c r="X13" s="48" t="e">
        <f t="shared" si="3"/>
        <v>#N/A</v>
      </c>
      <c r="Y13" s="48" t="e">
        <f t="shared" si="4"/>
        <v>#VALUE!</v>
      </c>
      <c r="Z13" s="48" t="str">
        <f t="shared" si="5"/>
        <v/>
      </c>
      <c r="AB13" s="48">
        <f t="shared" si="6"/>
        <v>0</v>
      </c>
      <c r="AC13" s="48">
        <f t="shared" si="7"/>
        <v>0</v>
      </c>
    </row>
    <row r="14" spans="1:29" ht="12" x14ac:dyDescent="0.3">
      <c r="A14" s="47">
        <v>9</v>
      </c>
      <c r="B14" s="57"/>
      <c r="C14" s="56"/>
      <c r="D14" s="68"/>
      <c r="E14" s="68"/>
      <c r="F14" s="65"/>
      <c r="G14" s="71" t="str">
        <f t="shared" si="1"/>
        <v/>
      </c>
      <c r="H14" s="56"/>
      <c r="J14" s="45" t="e">
        <f t="shared" si="0"/>
        <v>#N/A</v>
      </c>
      <c r="W14" s="48" t="str">
        <f t="shared" si="2"/>
        <v>(1900)</v>
      </c>
      <c r="X14" s="48" t="e">
        <f t="shared" si="3"/>
        <v>#N/A</v>
      </c>
      <c r="Y14" s="48" t="e">
        <f t="shared" si="4"/>
        <v>#VALUE!</v>
      </c>
      <c r="Z14" s="48" t="str">
        <f t="shared" si="5"/>
        <v/>
      </c>
      <c r="AB14" s="48">
        <f t="shared" si="6"/>
        <v>0</v>
      </c>
      <c r="AC14" s="48">
        <f t="shared" si="7"/>
        <v>0</v>
      </c>
    </row>
    <row r="15" spans="1:29" ht="12" x14ac:dyDescent="0.3">
      <c r="A15" s="47">
        <v>10</v>
      </c>
      <c r="B15" s="57"/>
      <c r="C15" s="56"/>
      <c r="D15" s="68"/>
      <c r="E15" s="68"/>
      <c r="F15" s="65"/>
      <c r="G15" s="71" t="str">
        <f t="shared" si="1"/>
        <v/>
      </c>
      <c r="H15" s="56"/>
      <c r="J15" s="45" t="e">
        <f t="shared" si="0"/>
        <v>#N/A</v>
      </c>
      <c r="W15" s="48" t="str">
        <f t="shared" si="2"/>
        <v>(1900)</v>
      </c>
      <c r="X15" s="48" t="e">
        <f t="shared" si="3"/>
        <v>#N/A</v>
      </c>
      <c r="Y15" s="48" t="e">
        <f t="shared" si="4"/>
        <v>#VALUE!</v>
      </c>
      <c r="Z15" s="48" t="str">
        <f t="shared" si="5"/>
        <v/>
      </c>
      <c r="AB15" s="48">
        <f t="shared" si="6"/>
        <v>0</v>
      </c>
      <c r="AC15" s="48">
        <f t="shared" si="7"/>
        <v>0</v>
      </c>
    </row>
    <row r="16" spans="1:29" ht="12" x14ac:dyDescent="0.3">
      <c r="A16" s="47">
        <v>11</v>
      </c>
      <c r="B16" s="57"/>
      <c r="C16" s="56"/>
      <c r="D16" s="68"/>
      <c r="E16" s="68"/>
      <c r="F16" s="65"/>
      <c r="G16" s="71" t="str">
        <f t="shared" si="1"/>
        <v/>
      </c>
      <c r="H16" s="56"/>
      <c r="J16" s="45" t="e">
        <f t="shared" si="0"/>
        <v>#N/A</v>
      </c>
      <c r="W16" s="48" t="str">
        <f t="shared" si="2"/>
        <v>(1900)</v>
      </c>
      <c r="X16" s="48" t="e">
        <f t="shared" si="3"/>
        <v>#N/A</v>
      </c>
      <c r="Y16" s="48" t="e">
        <f t="shared" si="4"/>
        <v>#VALUE!</v>
      </c>
      <c r="Z16" s="48" t="str">
        <f t="shared" si="5"/>
        <v/>
      </c>
      <c r="AB16" s="48">
        <f t="shared" si="6"/>
        <v>0</v>
      </c>
      <c r="AC16" s="48">
        <f t="shared" si="7"/>
        <v>0</v>
      </c>
    </row>
    <row r="17" spans="1:29" ht="12" x14ac:dyDescent="0.3">
      <c r="A17" s="47">
        <v>12</v>
      </c>
      <c r="B17" s="57"/>
      <c r="C17" s="56"/>
      <c r="D17" s="68"/>
      <c r="E17" s="68"/>
      <c r="F17" s="65"/>
      <c r="G17" s="71" t="str">
        <f t="shared" si="1"/>
        <v/>
      </c>
      <c r="H17" s="56"/>
      <c r="J17" s="45" t="e">
        <f t="shared" si="0"/>
        <v>#N/A</v>
      </c>
      <c r="W17" s="48" t="str">
        <f t="shared" si="2"/>
        <v>(1900)</v>
      </c>
      <c r="X17" s="48" t="e">
        <f t="shared" si="3"/>
        <v>#N/A</v>
      </c>
      <c r="Y17" s="48" t="e">
        <f t="shared" si="4"/>
        <v>#VALUE!</v>
      </c>
      <c r="Z17" s="48" t="str">
        <f t="shared" si="5"/>
        <v/>
      </c>
      <c r="AB17" s="48">
        <f t="shared" si="6"/>
        <v>0</v>
      </c>
      <c r="AC17" s="48">
        <f t="shared" si="7"/>
        <v>0</v>
      </c>
    </row>
    <row r="18" spans="1:29" ht="12" x14ac:dyDescent="0.3">
      <c r="A18" s="47">
        <v>13</v>
      </c>
      <c r="B18" s="57"/>
      <c r="C18" s="56"/>
      <c r="D18" s="68"/>
      <c r="E18" s="68"/>
      <c r="F18" s="65"/>
      <c r="G18" s="71" t="str">
        <f t="shared" si="1"/>
        <v/>
      </c>
      <c r="H18" s="56"/>
      <c r="J18" s="45" t="e">
        <f t="shared" si="0"/>
        <v>#N/A</v>
      </c>
      <c r="W18" s="48" t="str">
        <f t="shared" si="2"/>
        <v>(1900)</v>
      </c>
      <c r="X18" s="48" t="e">
        <f t="shared" si="3"/>
        <v>#N/A</v>
      </c>
      <c r="Y18" s="48" t="e">
        <f t="shared" si="4"/>
        <v>#VALUE!</v>
      </c>
      <c r="Z18" s="48" t="str">
        <f t="shared" si="5"/>
        <v/>
      </c>
      <c r="AB18" s="48">
        <f t="shared" si="6"/>
        <v>0</v>
      </c>
      <c r="AC18" s="48">
        <f t="shared" si="7"/>
        <v>0</v>
      </c>
    </row>
    <row r="19" spans="1:29" ht="12" x14ac:dyDescent="0.3">
      <c r="A19" s="47">
        <v>14</v>
      </c>
      <c r="B19" s="57"/>
      <c r="C19" s="56"/>
      <c r="D19" s="68"/>
      <c r="E19" s="68"/>
      <c r="F19" s="65"/>
      <c r="G19" s="71" t="str">
        <f t="shared" si="1"/>
        <v/>
      </c>
      <c r="H19" s="56"/>
      <c r="J19" s="45" t="e">
        <f t="shared" si="0"/>
        <v>#N/A</v>
      </c>
      <c r="W19" s="48" t="str">
        <f t="shared" si="2"/>
        <v>(1900)</v>
      </c>
      <c r="X19" s="48" t="e">
        <f t="shared" si="3"/>
        <v>#N/A</v>
      </c>
      <c r="Y19" s="48" t="e">
        <f t="shared" si="4"/>
        <v>#VALUE!</v>
      </c>
      <c r="Z19" s="48" t="str">
        <f t="shared" si="5"/>
        <v/>
      </c>
      <c r="AB19" s="48">
        <f t="shared" si="6"/>
        <v>0</v>
      </c>
      <c r="AC19" s="48">
        <f t="shared" si="7"/>
        <v>0</v>
      </c>
    </row>
    <row r="20" spans="1:29" ht="12" x14ac:dyDescent="0.3">
      <c r="A20" s="47">
        <v>15</v>
      </c>
      <c r="B20" s="57"/>
      <c r="C20" s="56"/>
      <c r="D20" s="68"/>
      <c r="E20" s="68"/>
      <c r="F20" s="65"/>
      <c r="G20" s="71" t="str">
        <f t="shared" si="1"/>
        <v/>
      </c>
      <c r="H20" s="56"/>
      <c r="J20" s="45" t="e">
        <f t="shared" si="0"/>
        <v>#N/A</v>
      </c>
      <c r="W20" s="48" t="str">
        <f t="shared" si="2"/>
        <v>(1900)</v>
      </c>
      <c r="X20" s="48" t="e">
        <f t="shared" si="3"/>
        <v>#N/A</v>
      </c>
      <c r="Y20" s="48" t="e">
        <f t="shared" si="4"/>
        <v>#VALUE!</v>
      </c>
      <c r="Z20" s="48" t="str">
        <f t="shared" si="5"/>
        <v/>
      </c>
      <c r="AB20" s="48">
        <f t="shared" si="6"/>
        <v>0</v>
      </c>
      <c r="AC20" s="48">
        <f t="shared" si="7"/>
        <v>0</v>
      </c>
    </row>
    <row r="21" spans="1:29" ht="12" x14ac:dyDescent="0.3">
      <c r="A21" s="47">
        <v>16</v>
      </c>
      <c r="B21" s="57"/>
      <c r="C21" s="56"/>
      <c r="D21" s="68"/>
      <c r="E21" s="68"/>
      <c r="F21" s="65"/>
      <c r="G21" s="71" t="str">
        <f t="shared" si="1"/>
        <v/>
      </c>
      <c r="H21" s="56"/>
      <c r="J21" s="45" t="e">
        <f t="shared" si="0"/>
        <v>#N/A</v>
      </c>
      <c r="W21" s="48" t="str">
        <f t="shared" si="2"/>
        <v>(1900)</v>
      </c>
      <c r="X21" s="48" t="e">
        <f t="shared" si="3"/>
        <v>#N/A</v>
      </c>
      <c r="Y21" s="48" t="e">
        <f t="shared" si="4"/>
        <v>#VALUE!</v>
      </c>
      <c r="Z21" s="48" t="str">
        <f t="shared" si="5"/>
        <v/>
      </c>
      <c r="AB21" s="48">
        <f t="shared" si="6"/>
        <v>0</v>
      </c>
      <c r="AC21" s="48">
        <f t="shared" si="7"/>
        <v>0</v>
      </c>
    </row>
    <row r="22" spans="1:29" ht="12" x14ac:dyDescent="0.3">
      <c r="A22" s="47">
        <v>17</v>
      </c>
      <c r="B22" s="57"/>
      <c r="C22" s="56"/>
      <c r="D22" s="68"/>
      <c r="E22" s="68"/>
      <c r="F22" s="65"/>
      <c r="G22" s="71" t="str">
        <f t="shared" si="1"/>
        <v/>
      </c>
      <c r="H22" s="56"/>
      <c r="J22" s="45" t="e">
        <f t="shared" si="0"/>
        <v>#N/A</v>
      </c>
      <c r="W22" s="48" t="str">
        <f t="shared" si="2"/>
        <v>(1900)</v>
      </c>
      <c r="X22" s="48" t="e">
        <f t="shared" si="3"/>
        <v>#N/A</v>
      </c>
      <c r="Y22" s="48" t="e">
        <f t="shared" si="4"/>
        <v>#VALUE!</v>
      </c>
      <c r="Z22" s="48" t="str">
        <f t="shared" si="5"/>
        <v/>
      </c>
      <c r="AB22" s="48">
        <f t="shared" si="6"/>
        <v>0</v>
      </c>
      <c r="AC22" s="48">
        <f t="shared" si="7"/>
        <v>0</v>
      </c>
    </row>
    <row r="23" spans="1:29" ht="12" x14ac:dyDescent="0.3">
      <c r="A23" s="47">
        <v>18</v>
      </c>
      <c r="B23" s="57"/>
      <c r="C23" s="56"/>
      <c r="D23" s="68"/>
      <c r="E23" s="68"/>
      <c r="F23" s="65"/>
      <c r="G23" s="71" t="str">
        <f t="shared" si="1"/>
        <v/>
      </c>
      <c r="H23" s="56"/>
      <c r="J23" s="45" t="e">
        <f t="shared" si="0"/>
        <v>#N/A</v>
      </c>
      <c r="W23" s="48" t="str">
        <f t="shared" si="2"/>
        <v>(1900)</v>
      </c>
      <c r="X23" s="48" t="e">
        <f t="shared" si="3"/>
        <v>#N/A</v>
      </c>
      <c r="Y23" s="48" t="e">
        <f t="shared" si="4"/>
        <v>#VALUE!</v>
      </c>
      <c r="Z23" s="48" t="str">
        <f t="shared" si="5"/>
        <v/>
      </c>
      <c r="AB23" s="48">
        <f t="shared" si="6"/>
        <v>0</v>
      </c>
      <c r="AC23" s="48">
        <f t="shared" si="7"/>
        <v>0</v>
      </c>
    </row>
    <row r="24" spans="1:29" ht="12" x14ac:dyDescent="0.3">
      <c r="A24" s="47">
        <v>19</v>
      </c>
      <c r="B24" s="57"/>
      <c r="C24" s="56"/>
      <c r="D24" s="68"/>
      <c r="E24" s="68"/>
      <c r="F24" s="65"/>
      <c r="G24" s="71" t="str">
        <f t="shared" si="1"/>
        <v/>
      </c>
      <c r="H24" s="56"/>
      <c r="J24" s="45" t="e">
        <f t="shared" si="0"/>
        <v>#N/A</v>
      </c>
      <c r="W24" s="48" t="str">
        <f t="shared" si="2"/>
        <v>(1900)</v>
      </c>
      <c r="X24" s="48" t="e">
        <f t="shared" si="3"/>
        <v>#N/A</v>
      </c>
      <c r="Y24" s="48" t="e">
        <f t="shared" si="4"/>
        <v>#VALUE!</v>
      </c>
      <c r="Z24" s="48" t="str">
        <f t="shared" si="5"/>
        <v/>
      </c>
      <c r="AB24" s="48">
        <f t="shared" si="6"/>
        <v>0</v>
      </c>
      <c r="AC24" s="48">
        <f t="shared" si="7"/>
        <v>0</v>
      </c>
    </row>
    <row r="25" spans="1:29" ht="12" x14ac:dyDescent="0.3">
      <c r="A25" s="47">
        <v>20</v>
      </c>
      <c r="B25" s="57"/>
      <c r="C25" s="56"/>
      <c r="D25" s="68"/>
      <c r="E25" s="68"/>
      <c r="F25" s="65"/>
      <c r="G25" s="71" t="str">
        <f t="shared" si="1"/>
        <v/>
      </c>
      <c r="H25" s="56"/>
      <c r="J25" s="45" t="e">
        <f t="shared" si="0"/>
        <v>#N/A</v>
      </c>
      <c r="W25" s="48" t="str">
        <f t="shared" si="2"/>
        <v>(1900)</v>
      </c>
      <c r="X25" s="48" t="e">
        <f t="shared" si="3"/>
        <v>#N/A</v>
      </c>
      <c r="Y25" s="48" t="e">
        <f t="shared" si="4"/>
        <v>#VALUE!</v>
      </c>
      <c r="Z25" s="48" t="str">
        <f t="shared" si="5"/>
        <v/>
      </c>
      <c r="AB25" s="48">
        <f t="shared" si="6"/>
        <v>0</v>
      </c>
      <c r="AC25" s="48">
        <f t="shared" si="7"/>
        <v>0</v>
      </c>
    </row>
    <row r="26" spans="1:29" ht="12" x14ac:dyDescent="0.3">
      <c r="A26" s="47">
        <v>21</v>
      </c>
      <c r="B26" s="57"/>
      <c r="C26" s="56"/>
      <c r="D26" s="68"/>
      <c r="E26" s="68"/>
      <c r="F26" s="65"/>
      <c r="G26" s="71" t="str">
        <f t="shared" si="1"/>
        <v/>
      </c>
      <c r="H26" s="56"/>
      <c r="J26" s="45" t="e">
        <f t="shared" si="0"/>
        <v>#N/A</v>
      </c>
      <c r="W26" s="48" t="str">
        <f t="shared" si="2"/>
        <v>(1900)</v>
      </c>
      <c r="X26" s="48" t="e">
        <f t="shared" si="3"/>
        <v>#N/A</v>
      </c>
      <c r="Y26" s="48" t="e">
        <f t="shared" si="4"/>
        <v>#VALUE!</v>
      </c>
      <c r="Z26" s="48" t="str">
        <f t="shared" si="5"/>
        <v/>
      </c>
      <c r="AB26" s="48">
        <f t="shared" si="6"/>
        <v>0</v>
      </c>
      <c r="AC26" s="48">
        <f t="shared" si="7"/>
        <v>0</v>
      </c>
    </row>
    <row r="27" spans="1:29" ht="12" x14ac:dyDescent="0.3">
      <c r="A27" s="47">
        <v>22</v>
      </c>
      <c r="B27" s="57"/>
      <c r="C27" s="56"/>
      <c r="D27" s="68"/>
      <c r="E27" s="68"/>
      <c r="F27" s="65"/>
      <c r="G27" s="71" t="str">
        <f t="shared" si="1"/>
        <v/>
      </c>
      <c r="H27" s="56"/>
      <c r="J27" s="45" t="e">
        <f t="shared" si="0"/>
        <v>#N/A</v>
      </c>
      <c r="W27" s="48" t="str">
        <f t="shared" si="2"/>
        <v>(1900)</v>
      </c>
      <c r="X27" s="48" t="e">
        <f t="shared" si="3"/>
        <v>#N/A</v>
      </c>
      <c r="Y27" s="48" t="e">
        <f t="shared" si="4"/>
        <v>#VALUE!</v>
      </c>
      <c r="Z27" s="48" t="str">
        <f t="shared" si="5"/>
        <v/>
      </c>
      <c r="AB27" s="48">
        <f t="shared" si="6"/>
        <v>0</v>
      </c>
      <c r="AC27" s="48">
        <f t="shared" si="7"/>
        <v>0</v>
      </c>
    </row>
    <row r="28" spans="1:29" ht="12" x14ac:dyDescent="0.3">
      <c r="A28" s="47">
        <v>23</v>
      </c>
      <c r="B28" s="57"/>
      <c r="C28" s="56"/>
      <c r="D28" s="68"/>
      <c r="E28" s="68"/>
      <c r="F28" s="65"/>
      <c r="G28" s="71" t="str">
        <f t="shared" si="1"/>
        <v/>
      </c>
      <c r="H28" s="56"/>
      <c r="J28" s="45" t="e">
        <f t="shared" si="0"/>
        <v>#N/A</v>
      </c>
      <c r="W28" s="48" t="str">
        <f t="shared" si="2"/>
        <v>(1900)</v>
      </c>
      <c r="X28" s="48" t="e">
        <f t="shared" si="3"/>
        <v>#N/A</v>
      </c>
      <c r="Y28" s="48" t="e">
        <f t="shared" si="4"/>
        <v>#VALUE!</v>
      </c>
      <c r="Z28" s="48" t="str">
        <f t="shared" si="5"/>
        <v/>
      </c>
      <c r="AB28" s="48">
        <f t="shared" si="6"/>
        <v>0</v>
      </c>
      <c r="AC28" s="48">
        <f t="shared" si="7"/>
        <v>0</v>
      </c>
    </row>
    <row r="29" spans="1:29" ht="12" x14ac:dyDescent="0.3">
      <c r="A29" s="47">
        <v>24</v>
      </c>
      <c r="B29" s="57"/>
      <c r="C29" s="56"/>
      <c r="D29" s="68"/>
      <c r="E29" s="68"/>
      <c r="F29" s="65"/>
      <c r="G29" s="71" t="str">
        <f t="shared" si="1"/>
        <v/>
      </c>
      <c r="H29" s="56"/>
      <c r="J29" s="45" t="e">
        <f t="shared" si="0"/>
        <v>#N/A</v>
      </c>
      <c r="W29" s="48" t="str">
        <f t="shared" si="2"/>
        <v>(1900)</v>
      </c>
      <c r="X29" s="48" t="e">
        <f t="shared" si="3"/>
        <v>#N/A</v>
      </c>
      <c r="Y29" s="48" t="e">
        <f t="shared" si="4"/>
        <v>#VALUE!</v>
      </c>
      <c r="Z29" s="48" t="str">
        <f t="shared" si="5"/>
        <v/>
      </c>
      <c r="AB29" s="48">
        <f t="shared" si="6"/>
        <v>0</v>
      </c>
      <c r="AC29" s="48">
        <f t="shared" si="7"/>
        <v>0</v>
      </c>
    </row>
    <row r="30" spans="1:29" ht="12" x14ac:dyDescent="0.3">
      <c r="A30" s="47">
        <v>25</v>
      </c>
      <c r="B30" s="57"/>
      <c r="C30" s="56"/>
      <c r="D30" s="68"/>
      <c r="E30" s="68"/>
      <c r="F30" s="65"/>
      <c r="G30" s="71" t="str">
        <f t="shared" si="1"/>
        <v/>
      </c>
      <c r="H30" s="56"/>
      <c r="J30" s="45" t="e">
        <f t="shared" si="0"/>
        <v>#N/A</v>
      </c>
      <c r="W30" s="48" t="str">
        <f t="shared" si="2"/>
        <v>(1900)</v>
      </c>
      <c r="X30" s="48" t="e">
        <f t="shared" si="3"/>
        <v>#N/A</v>
      </c>
      <c r="Y30" s="48" t="e">
        <f t="shared" si="4"/>
        <v>#VALUE!</v>
      </c>
      <c r="Z30" s="48" t="str">
        <f t="shared" si="5"/>
        <v/>
      </c>
      <c r="AB30" s="48">
        <f t="shared" si="6"/>
        <v>0</v>
      </c>
      <c r="AC30" s="48">
        <f t="shared" si="7"/>
        <v>0</v>
      </c>
    </row>
    <row r="31" spans="1:29" ht="12" x14ac:dyDescent="0.3">
      <c r="A31" s="47">
        <v>26</v>
      </c>
      <c r="B31" s="57"/>
      <c r="C31" s="56"/>
      <c r="D31" s="68"/>
      <c r="E31" s="68"/>
      <c r="F31" s="65"/>
      <c r="G31" s="71" t="str">
        <f t="shared" si="1"/>
        <v/>
      </c>
      <c r="H31" s="56"/>
      <c r="J31" s="45" t="e">
        <f t="shared" si="0"/>
        <v>#N/A</v>
      </c>
      <c r="W31" s="48" t="str">
        <f t="shared" si="2"/>
        <v>(1900)</v>
      </c>
      <c r="X31" s="48" t="e">
        <f t="shared" si="3"/>
        <v>#N/A</v>
      </c>
      <c r="Y31" s="48" t="e">
        <f t="shared" si="4"/>
        <v>#VALUE!</v>
      </c>
      <c r="Z31" s="48" t="str">
        <f t="shared" si="5"/>
        <v/>
      </c>
      <c r="AB31" s="48">
        <f t="shared" si="6"/>
        <v>0</v>
      </c>
      <c r="AC31" s="48">
        <f t="shared" si="7"/>
        <v>0</v>
      </c>
    </row>
    <row r="32" spans="1:29" ht="12" x14ac:dyDescent="0.3">
      <c r="A32" s="47">
        <v>27</v>
      </c>
      <c r="B32" s="57"/>
      <c r="C32" s="56"/>
      <c r="D32" s="68"/>
      <c r="E32" s="68"/>
      <c r="F32" s="65"/>
      <c r="G32" s="71" t="str">
        <f t="shared" si="1"/>
        <v/>
      </c>
      <c r="H32" s="56"/>
      <c r="J32" s="45" t="e">
        <f t="shared" si="0"/>
        <v>#N/A</v>
      </c>
      <c r="W32" s="48" t="str">
        <f t="shared" si="2"/>
        <v>(1900)</v>
      </c>
      <c r="X32" s="48" t="e">
        <f t="shared" si="3"/>
        <v>#N/A</v>
      </c>
      <c r="Y32" s="48" t="e">
        <f t="shared" si="4"/>
        <v>#VALUE!</v>
      </c>
      <c r="Z32" s="48" t="str">
        <f t="shared" si="5"/>
        <v/>
      </c>
      <c r="AB32" s="48">
        <f t="shared" si="6"/>
        <v>0</v>
      </c>
      <c r="AC32" s="48">
        <f t="shared" si="7"/>
        <v>0</v>
      </c>
    </row>
    <row r="33" spans="1:29" ht="12" x14ac:dyDescent="0.3">
      <c r="A33" s="47">
        <v>28</v>
      </c>
      <c r="B33" s="57"/>
      <c r="C33" s="56"/>
      <c r="D33" s="68"/>
      <c r="E33" s="68"/>
      <c r="F33" s="65"/>
      <c r="G33" s="71" t="str">
        <f t="shared" si="1"/>
        <v/>
      </c>
      <c r="H33" s="56"/>
      <c r="J33" s="45" t="e">
        <f t="shared" si="0"/>
        <v>#N/A</v>
      </c>
      <c r="W33" s="48" t="str">
        <f t="shared" si="2"/>
        <v>(1900)</v>
      </c>
      <c r="X33" s="48" t="e">
        <f t="shared" si="3"/>
        <v>#N/A</v>
      </c>
      <c r="Y33" s="48" t="e">
        <f t="shared" si="4"/>
        <v>#VALUE!</v>
      </c>
      <c r="Z33" s="48" t="str">
        <f t="shared" si="5"/>
        <v/>
      </c>
      <c r="AB33" s="48">
        <f t="shared" si="6"/>
        <v>0</v>
      </c>
      <c r="AC33" s="48">
        <f t="shared" si="7"/>
        <v>0</v>
      </c>
    </row>
    <row r="34" spans="1:29" ht="12" x14ac:dyDescent="0.3">
      <c r="A34" s="47">
        <v>29</v>
      </c>
      <c r="B34" s="57"/>
      <c r="C34" s="56"/>
      <c r="D34" s="68"/>
      <c r="E34" s="68"/>
      <c r="F34" s="65"/>
      <c r="G34" s="71" t="str">
        <f t="shared" si="1"/>
        <v/>
      </c>
      <c r="H34" s="56"/>
      <c r="J34" s="45" t="e">
        <f t="shared" si="0"/>
        <v>#N/A</v>
      </c>
      <c r="W34" s="48" t="str">
        <f t="shared" si="2"/>
        <v>(1900)</v>
      </c>
      <c r="X34" s="48" t="e">
        <f t="shared" si="3"/>
        <v>#N/A</v>
      </c>
      <c r="Y34" s="48" t="e">
        <f t="shared" si="4"/>
        <v>#VALUE!</v>
      </c>
      <c r="Z34" s="48" t="str">
        <f t="shared" si="5"/>
        <v/>
      </c>
      <c r="AB34" s="48">
        <f t="shared" si="6"/>
        <v>0</v>
      </c>
      <c r="AC34" s="48">
        <f t="shared" si="7"/>
        <v>0</v>
      </c>
    </row>
    <row r="35" spans="1:29" ht="12" x14ac:dyDescent="0.3">
      <c r="A35" s="47">
        <v>30</v>
      </c>
      <c r="B35" s="57"/>
      <c r="C35" s="56"/>
      <c r="D35" s="68"/>
      <c r="E35" s="68"/>
      <c r="F35" s="65"/>
      <c r="G35" s="71" t="str">
        <f t="shared" si="1"/>
        <v/>
      </c>
      <c r="H35" s="56"/>
      <c r="J35" s="45" t="e">
        <f t="shared" si="0"/>
        <v>#N/A</v>
      </c>
      <c r="W35" s="48" t="str">
        <f t="shared" si="2"/>
        <v>(1900)</v>
      </c>
      <c r="X35" s="48" t="e">
        <f t="shared" si="3"/>
        <v>#N/A</v>
      </c>
      <c r="Y35" s="48" t="e">
        <f t="shared" si="4"/>
        <v>#VALUE!</v>
      </c>
      <c r="Z35" s="48" t="str">
        <f t="shared" si="5"/>
        <v/>
      </c>
      <c r="AB35" s="48">
        <f t="shared" si="6"/>
        <v>0</v>
      </c>
      <c r="AC35" s="48">
        <f t="shared" si="7"/>
        <v>0</v>
      </c>
    </row>
    <row r="36" spans="1:29" ht="12" x14ac:dyDescent="0.3">
      <c r="A36" s="47">
        <v>31</v>
      </c>
      <c r="B36" s="57"/>
      <c r="C36" s="56"/>
      <c r="D36" s="68"/>
      <c r="E36" s="68"/>
      <c r="F36" s="65"/>
      <c r="G36" s="71" t="str">
        <f t="shared" si="1"/>
        <v/>
      </c>
      <c r="H36" s="56"/>
      <c r="J36" s="45" t="e">
        <f t="shared" si="0"/>
        <v>#N/A</v>
      </c>
      <c r="W36" s="48" t="str">
        <f t="shared" si="2"/>
        <v>(1900)</v>
      </c>
      <c r="X36" s="48" t="e">
        <f t="shared" si="3"/>
        <v>#N/A</v>
      </c>
      <c r="Y36" s="48" t="e">
        <f t="shared" si="4"/>
        <v>#VALUE!</v>
      </c>
      <c r="Z36" s="48" t="str">
        <f t="shared" si="5"/>
        <v/>
      </c>
      <c r="AB36" s="48">
        <f t="shared" si="6"/>
        <v>0</v>
      </c>
      <c r="AC36" s="48">
        <f t="shared" si="7"/>
        <v>0</v>
      </c>
    </row>
    <row r="37" spans="1:29" ht="12" x14ac:dyDescent="0.3">
      <c r="A37" s="47">
        <v>32</v>
      </c>
      <c r="B37" s="57"/>
      <c r="C37" s="56"/>
      <c r="D37" s="68"/>
      <c r="E37" s="68"/>
      <c r="F37" s="65"/>
      <c r="G37" s="71" t="str">
        <f t="shared" si="1"/>
        <v/>
      </c>
      <c r="H37" s="56"/>
      <c r="J37" s="45" t="e">
        <f t="shared" si="0"/>
        <v>#N/A</v>
      </c>
      <c r="W37" s="48" t="str">
        <f t="shared" si="2"/>
        <v>(1900)</v>
      </c>
      <c r="X37" s="48" t="e">
        <f t="shared" si="3"/>
        <v>#N/A</v>
      </c>
      <c r="Y37" s="48" t="e">
        <f t="shared" si="4"/>
        <v>#VALUE!</v>
      </c>
      <c r="Z37" s="48" t="str">
        <f t="shared" si="5"/>
        <v/>
      </c>
      <c r="AB37" s="48">
        <f t="shared" si="6"/>
        <v>0</v>
      </c>
      <c r="AC37" s="48">
        <f t="shared" si="7"/>
        <v>0</v>
      </c>
    </row>
    <row r="38" spans="1:29" ht="12" x14ac:dyDescent="0.3">
      <c r="A38" s="47">
        <v>33</v>
      </c>
      <c r="B38" s="57"/>
      <c r="C38" s="56"/>
      <c r="D38" s="68"/>
      <c r="E38" s="68"/>
      <c r="F38" s="65"/>
      <c r="G38" s="71" t="str">
        <f t="shared" si="1"/>
        <v/>
      </c>
      <c r="H38" s="56"/>
      <c r="J38" s="45" t="e">
        <f t="shared" ref="J38:J69" si="8">VLOOKUP(F38,학술회의p,2,FALSE)</f>
        <v>#N/A</v>
      </c>
      <c r="W38" s="48" t="str">
        <f t="shared" si="2"/>
        <v>(1900)</v>
      </c>
      <c r="X38" s="48" t="e">
        <f t="shared" si="3"/>
        <v>#N/A</v>
      </c>
      <c r="Y38" s="48" t="e">
        <f t="shared" si="4"/>
        <v>#VALUE!</v>
      </c>
      <c r="Z38" s="48" t="str">
        <f t="shared" si="5"/>
        <v/>
      </c>
      <c r="AB38" s="48">
        <f t="shared" si="6"/>
        <v>0</v>
      </c>
      <c r="AC38" s="48">
        <f t="shared" si="7"/>
        <v>0</v>
      </c>
    </row>
    <row r="39" spans="1:29" ht="12" x14ac:dyDescent="0.3">
      <c r="A39" s="47">
        <v>34</v>
      </c>
      <c r="B39" s="57"/>
      <c r="C39" s="56"/>
      <c r="D39" s="68"/>
      <c r="E39" s="68"/>
      <c r="F39" s="65"/>
      <c r="G39" s="71" t="str">
        <f t="shared" si="1"/>
        <v/>
      </c>
      <c r="H39" s="56"/>
      <c r="J39" s="45" t="e">
        <f t="shared" si="8"/>
        <v>#N/A</v>
      </c>
      <c r="W39" s="48" t="str">
        <f t="shared" si="2"/>
        <v>(1900)</v>
      </c>
      <c r="X39" s="48" t="e">
        <f t="shared" si="3"/>
        <v>#N/A</v>
      </c>
      <c r="Y39" s="48" t="e">
        <f t="shared" si="4"/>
        <v>#VALUE!</v>
      </c>
      <c r="Z39" s="48" t="str">
        <f t="shared" si="5"/>
        <v/>
      </c>
      <c r="AB39" s="48">
        <f t="shared" si="6"/>
        <v>0</v>
      </c>
      <c r="AC39" s="48">
        <f t="shared" si="7"/>
        <v>0</v>
      </c>
    </row>
    <row r="40" spans="1:29" ht="12" x14ac:dyDescent="0.3">
      <c r="A40" s="47">
        <v>35</v>
      </c>
      <c r="B40" s="57"/>
      <c r="C40" s="56"/>
      <c r="D40" s="68"/>
      <c r="E40" s="68"/>
      <c r="F40" s="65"/>
      <c r="G40" s="71" t="str">
        <f t="shared" si="1"/>
        <v/>
      </c>
      <c r="H40" s="56"/>
      <c r="J40" s="45" t="e">
        <f t="shared" si="8"/>
        <v>#N/A</v>
      </c>
      <c r="W40" s="48" t="str">
        <f t="shared" si="2"/>
        <v>(1900)</v>
      </c>
      <c r="X40" s="48" t="e">
        <f t="shared" si="3"/>
        <v>#N/A</v>
      </c>
      <c r="Y40" s="48" t="e">
        <f t="shared" si="4"/>
        <v>#VALUE!</v>
      </c>
      <c r="Z40" s="48" t="str">
        <f t="shared" si="5"/>
        <v/>
      </c>
      <c r="AB40" s="48">
        <f t="shared" si="6"/>
        <v>0</v>
      </c>
      <c r="AC40" s="48">
        <f t="shared" si="7"/>
        <v>0</v>
      </c>
    </row>
    <row r="41" spans="1:29" ht="12" x14ac:dyDescent="0.3">
      <c r="A41" s="47">
        <v>36</v>
      </c>
      <c r="B41" s="57"/>
      <c r="C41" s="56"/>
      <c r="D41" s="68"/>
      <c r="E41" s="68"/>
      <c r="F41" s="65"/>
      <c r="G41" s="71" t="str">
        <f t="shared" si="1"/>
        <v/>
      </c>
      <c r="H41" s="56"/>
      <c r="J41" s="45" t="e">
        <f t="shared" si="8"/>
        <v>#N/A</v>
      </c>
      <c r="W41" s="48" t="str">
        <f t="shared" si="2"/>
        <v>(1900)</v>
      </c>
      <c r="X41" s="48" t="e">
        <f t="shared" si="3"/>
        <v>#N/A</v>
      </c>
      <c r="Y41" s="48" t="e">
        <f t="shared" si="4"/>
        <v>#VALUE!</v>
      </c>
      <c r="Z41" s="48" t="str">
        <f t="shared" si="5"/>
        <v/>
      </c>
      <c r="AB41" s="48">
        <f t="shared" si="6"/>
        <v>0</v>
      </c>
      <c r="AC41" s="48">
        <f t="shared" si="7"/>
        <v>0</v>
      </c>
    </row>
    <row r="42" spans="1:29" ht="12" x14ac:dyDescent="0.3">
      <c r="A42" s="47">
        <v>37</v>
      </c>
      <c r="B42" s="57"/>
      <c r="C42" s="56"/>
      <c r="D42" s="68"/>
      <c r="E42" s="68"/>
      <c r="F42" s="65"/>
      <c r="G42" s="71" t="str">
        <f t="shared" si="1"/>
        <v/>
      </c>
      <c r="H42" s="56"/>
      <c r="J42" s="45" t="e">
        <f t="shared" si="8"/>
        <v>#N/A</v>
      </c>
      <c r="W42" s="48" t="str">
        <f t="shared" si="2"/>
        <v>(1900)</v>
      </c>
      <c r="X42" s="48" t="e">
        <f t="shared" si="3"/>
        <v>#N/A</v>
      </c>
      <c r="Y42" s="48" t="e">
        <f t="shared" si="4"/>
        <v>#VALUE!</v>
      </c>
      <c r="Z42" s="48" t="str">
        <f t="shared" si="5"/>
        <v/>
      </c>
      <c r="AB42" s="48">
        <f t="shared" si="6"/>
        <v>0</v>
      </c>
      <c r="AC42" s="48">
        <f t="shared" si="7"/>
        <v>0</v>
      </c>
    </row>
    <row r="43" spans="1:29" ht="12" x14ac:dyDescent="0.3">
      <c r="A43" s="47">
        <v>38</v>
      </c>
      <c r="B43" s="57"/>
      <c r="C43" s="56"/>
      <c r="D43" s="68"/>
      <c r="E43" s="68"/>
      <c r="F43" s="65"/>
      <c r="G43" s="71" t="str">
        <f t="shared" si="1"/>
        <v/>
      </c>
      <c r="H43" s="56"/>
      <c r="J43" s="45" t="e">
        <f t="shared" si="8"/>
        <v>#N/A</v>
      </c>
      <c r="W43" s="48" t="str">
        <f t="shared" si="2"/>
        <v>(1900)</v>
      </c>
      <c r="X43" s="48" t="e">
        <f t="shared" si="3"/>
        <v>#N/A</v>
      </c>
      <c r="Y43" s="48" t="e">
        <f t="shared" si="4"/>
        <v>#VALUE!</v>
      </c>
      <c r="Z43" s="48" t="str">
        <f t="shared" si="5"/>
        <v/>
      </c>
      <c r="AB43" s="48">
        <f t="shared" si="6"/>
        <v>0</v>
      </c>
      <c r="AC43" s="48">
        <f t="shared" si="7"/>
        <v>0</v>
      </c>
    </row>
    <row r="44" spans="1:29" ht="12" x14ac:dyDescent="0.3">
      <c r="A44" s="47">
        <v>39</v>
      </c>
      <c r="B44" s="57"/>
      <c r="C44" s="56"/>
      <c r="D44" s="68"/>
      <c r="E44" s="68"/>
      <c r="F44" s="65"/>
      <c r="G44" s="71" t="str">
        <f t="shared" si="1"/>
        <v/>
      </c>
      <c r="H44" s="56"/>
      <c r="J44" s="45" t="e">
        <f t="shared" si="8"/>
        <v>#N/A</v>
      </c>
      <c r="W44" s="48" t="str">
        <f t="shared" si="2"/>
        <v>(1900)</v>
      </c>
      <c r="X44" s="48" t="e">
        <f t="shared" si="3"/>
        <v>#N/A</v>
      </c>
      <c r="Y44" s="48" t="e">
        <f t="shared" si="4"/>
        <v>#VALUE!</v>
      </c>
      <c r="Z44" s="48" t="str">
        <f t="shared" si="5"/>
        <v/>
      </c>
      <c r="AB44" s="48">
        <f t="shared" si="6"/>
        <v>0</v>
      </c>
      <c r="AC44" s="48">
        <f t="shared" si="7"/>
        <v>0</v>
      </c>
    </row>
    <row r="45" spans="1:29" ht="12" x14ac:dyDescent="0.3">
      <c r="A45" s="47">
        <v>40</v>
      </c>
      <c r="B45" s="57"/>
      <c r="C45" s="56"/>
      <c r="D45" s="68"/>
      <c r="E45" s="68"/>
      <c r="F45" s="65"/>
      <c r="G45" s="71" t="str">
        <f t="shared" si="1"/>
        <v/>
      </c>
      <c r="H45" s="56"/>
      <c r="J45" s="45" t="e">
        <f t="shared" si="8"/>
        <v>#N/A</v>
      </c>
      <c r="W45" s="48" t="str">
        <f t="shared" si="2"/>
        <v>(1900)</v>
      </c>
      <c r="X45" s="48" t="e">
        <f t="shared" si="3"/>
        <v>#N/A</v>
      </c>
      <c r="Y45" s="48" t="e">
        <f t="shared" si="4"/>
        <v>#VALUE!</v>
      </c>
      <c r="Z45" s="48" t="str">
        <f t="shared" si="5"/>
        <v/>
      </c>
      <c r="AB45" s="48">
        <f t="shared" si="6"/>
        <v>0</v>
      </c>
      <c r="AC45" s="48">
        <f t="shared" si="7"/>
        <v>0</v>
      </c>
    </row>
    <row r="46" spans="1:29" ht="12" x14ac:dyDescent="0.3">
      <c r="A46" s="47">
        <v>41</v>
      </c>
      <c r="B46" s="57"/>
      <c r="C46" s="56"/>
      <c r="D46" s="68"/>
      <c r="E46" s="68"/>
      <c r="F46" s="65"/>
      <c r="G46" s="71" t="str">
        <f t="shared" si="1"/>
        <v/>
      </c>
      <c r="H46" s="56"/>
      <c r="J46" s="45" t="e">
        <f t="shared" si="8"/>
        <v>#N/A</v>
      </c>
      <c r="W46" s="48" t="str">
        <f t="shared" si="2"/>
        <v>(1900)</v>
      </c>
      <c r="X46" s="48" t="e">
        <f t="shared" si="3"/>
        <v>#N/A</v>
      </c>
      <c r="Y46" s="48" t="e">
        <f t="shared" si="4"/>
        <v>#VALUE!</v>
      </c>
      <c r="Z46" s="48" t="str">
        <f t="shared" si="5"/>
        <v/>
      </c>
      <c r="AB46" s="48">
        <f t="shared" si="6"/>
        <v>0</v>
      </c>
      <c r="AC46" s="48">
        <f t="shared" si="7"/>
        <v>0</v>
      </c>
    </row>
    <row r="47" spans="1:29" ht="12" x14ac:dyDescent="0.3">
      <c r="A47" s="47">
        <v>42</v>
      </c>
      <c r="B47" s="57"/>
      <c r="C47" s="56"/>
      <c r="D47" s="68"/>
      <c r="E47" s="68"/>
      <c r="F47" s="65"/>
      <c r="G47" s="71" t="str">
        <f t="shared" si="1"/>
        <v/>
      </c>
      <c r="H47" s="56"/>
      <c r="J47" s="45" t="e">
        <f t="shared" si="8"/>
        <v>#N/A</v>
      </c>
      <c r="W47" s="48" t="str">
        <f t="shared" si="2"/>
        <v>(1900)</v>
      </c>
      <c r="X47" s="48" t="e">
        <f t="shared" si="3"/>
        <v>#N/A</v>
      </c>
      <c r="Y47" s="48" t="e">
        <f t="shared" si="4"/>
        <v>#VALUE!</v>
      </c>
      <c r="Z47" s="48" t="str">
        <f t="shared" si="5"/>
        <v/>
      </c>
      <c r="AB47" s="48">
        <f t="shared" si="6"/>
        <v>0</v>
      </c>
      <c r="AC47" s="48">
        <f t="shared" si="7"/>
        <v>0</v>
      </c>
    </row>
    <row r="48" spans="1:29" ht="12" x14ac:dyDescent="0.3">
      <c r="A48" s="47">
        <v>43</v>
      </c>
      <c r="B48" s="57"/>
      <c r="C48" s="56"/>
      <c r="D48" s="68"/>
      <c r="E48" s="68"/>
      <c r="F48" s="65"/>
      <c r="G48" s="71" t="str">
        <f t="shared" si="1"/>
        <v/>
      </c>
      <c r="H48" s="56"/>
      <c r="J48" s="45" t="e">
        <f t="shared" si="8"/>
        <v>#N/A</v>
      </c>
      <c r="W48" s="48" t="str">
        <f t="shared" si="2"/>
        <v>(1900)</v>
      </c>
      <c r="X48" s="48" t="e">
        <f t="shared" si="3"/>
        <v>#N/A</v>
      </c>
      <c r="Y48" s="48" t="e">
        <f t="shared" si="4"/>
        <v>#VALUE!</v>
      </c>
      <c r="Z48" s="48" t="str">
        <f t="shared" si="5"/>
        <v/>
      </c>
      <c r="AB48" s="48">
        <f t="shared" si="6"/>
        <v>0</v>
      </c>
      <c r="AC48" s="48">
        <f t="shared" si="7"/>
        <v>0</v>
      </c>
    </row>
    <row r="49" spans="1:29" ht="12" x14ac:dyDescent="0.3">
      <c r="A49" s="47">
        <v>44</v>
      </c>
      <c r="B49" s="57"/>
      <c r="C49" s="56"/>
      <c r="D49" s="68"/>
      <c r="E49" s="68"/>
      <c r="F49" s="65"/>
      <c r="G49" s="71" t="str">
        <f t="shared" si="1"/>
        <v/>
      </c>
      <c r="H49" s="56"/>
      <c r="J49" s="45" t="e">
        <f t="shared" si="8"/>
        <v>#N/A</v>
      </c>
      <c r="W49" s="48" t="str">
        <f t="shared" si="2"/>
        <v>(1900)</v>
      </c>
      <c r="X49" s="48" t="e">
        <f t="shared" si="3"/>
        <v>#N/A</v>
      </c>
      <c r="Y49" s="48" t="e">
        <f t="shared" si="4"/>
        <v>#VALUE!</v>
      </c>
      <c r="Z49" s="48" t="str">
        <f t="shared" si="5"/>
        <v/>
      </c>
      <c r="AB49" s="48">
        <f t="shared" si="6"/>
        <v>0</v>
      </c>
      <c r="AC49" s="48">
        <f t="shared" si="7"/>
        <v>0</v>
      </c>
    </row>
    <row r="50" spans="1:29" ht="12" x14ac:dyDescent="0.3">
      <c r="A50" s="47">
        <v>45</v>
      </c>
      <c r="B50" s="57"/>
      <c r="C50" s="56"/>
      <c r="D50" s="68"/>
      <c r="E50" s="68"/>
      <c r="F50" s="65"/>
      <c r="G50" s="71" t="str">
        <f t="shared" si="1"/>
        <v/>
      </c>
      <c r="H50" s="56"/>
      <c r="J50" s="45" t="e">
        <f t="shared" si="8"/>
        <v>#N/A</v>
      </c>
      <c r="W50" s="48" t="str">
        <f t="shared" si="2"/>
        <v>(1900)</v>
      </c>
      <c r="X50" s="48" t="e">
        <f t="shared" si="3"/>
        <v>#N/A</v>
      </c>
      <c r="Y50" s="48" t="e">
        <f t="shared" si="4"/>
        <v>#VALUE!</v>
      </c>
      <c r="Z50" s="48" t="str">
        <f t="shared" si="5"/>
        <v/>
      </c>
      <c r="AB50" s="48">
        <f t="shared" si="6"/>
        <v>0</v>
      </c>
      <c r="AC50" s="48">
        <f t="shared" si="7"/>
        <v>0</v>
      </c>
    </row>
    <row r="51" spans="1:29" ht="12" x14ac:dyDescent="0.3">
      <c r="A51" s="47">
        <v>46</v>
      </c>
      <c r="B51" s="57"/>
      <c r="C51" s="56"/>
      <c r="D51" s="68"/>
      <c r="E51" s="68"/>
      <c r="F51" s="65"/>
      <c r="G51" s="71" t="str">
        <f t="shared" si="1"/>
        <v/>
      </c>
      <c r="H51" s="56"/>
      <c r="J51" s="45" t="e">
        <f t="shared" si="8"/>
        <v>#N/A</v>
      </c>
      <c r="W51" s="48" t="str">
        <f t="shared" si="2"/>
        <v>(1900)</v>
      </c>
      <c r="X51" s="48" t="e">
        <f t="shared" si="3"/>
        <v>#N/A</v>
      </c>
      <c r="Y51" s="48" t="e">
        <f t="shared" si="4"/>
        <v>#VALUE!</v>
      </c>
      <c r="Z51" s="48" t="str">
        <f t="shared" si="5"/>
        <v/>
      </c>
      <c r="AB51" s="48">
        <f t="shared" si="6"/>
        <v>0</v>
      </c>
      <c r="AC51" s="48">
        <f t="shared" si="7"/>
        <v>0</v>
      </c>
    </row>
    <row r="52" spans="1:29" ht="12" x14ac:dyDescent="0.3">
      <c r="A52" s="47">
        <v>47</v>
      </c>
      <c r="B52" s="57"/>
      <c r="C52" s="56"/>
      <c r="D52" s="68"/>
      <c r="E52" s="68"/>
      <c r="F52" s="65"/>
      <c r="G52" s="71" t="str">
        <f t="shared" si="1"/>
        <v/>
      </c>
      <c r="H52" s="56"/>
      <c r="J52" s="45" t="e">
        <f t="shared" si="8"/>
        <v>#N/A</v>
      </c>
      <c r="W52" s="48" t="str">
        <f t="shared" si="2"/>
        <v>(1900)</v>
      </c>
      <c r="X52" s="48" t="e">
        <f t="shared" si="3"/>
        <v>#N/A</v>
      </c>
      <c r="Y52" s="48" t="e">
        <f t="shared" si="4"/>
        <v>#VALUE!</v>
      </c>
      <c r="Z52" s="48" t="str">
        <f t="shared" si="5"/>
        <v/>
      </c>
      <c r="AB52" s="48">
        <f t="shared" si="6"/>
        <v>0</v>
      </c>
      <c r="AC52" s="48">
        <f t="shared" si="7"/>
        <v>0</v>
      </c>
    </row>
    <row r="53" spans="1:29" ht="12" x14ac:dyDescent="0.3">
      <c r="A53" s="47">
        <v>48</v>
      </c>
      <c r="B53" s="57"/>
      <c r="C53" s="56"/>
      <c r="D53" s="68"/>
      <c r="E53" s="68"/>
      <c r="F53" s="65"/>
      <c r="G53" s="71" t="str">
        <f t="shared" si="1"/>
        <v/>
      </c>
      <c r="H53" s="56"/>
      <c r="J53" s="45" t="e">
        <f t="shared" si="8"/>
        <v>#N/A</v>
      </c>
      <c r="W53" s="48" t="str">
        <f t="shared" si="2"/>
        <v>(1900)</v>
      </c>
      <c r="X53" s="48" t="e">
        <f t="shared" si="3"/>
        <v>#N/A</v>
      </c>
      <c r="Y53" s="48" t="e">
        <f t="shared" si="4"/>
        <v>#VALUE!</v>
      </c>
      <c r="Z53" s="48" t="str">
        <f t="shared" si="5"/>
        <v/>
      </c>
      <c r="AB53" s="48">
        <f t="shared" si="6"/>
        <v>0</v>
      </c>
      <c r="AC53" s="48">
        <f t="shared" si="7"/>
        <v>0</v>
      </c>
    </row>
    <row r="54" spans="1:29" ht="12" x14ac:dyDescent="0.3">
      <c r="A54" s="47">
        <v>49</v>
      </c>
      <c r="B54" s="57"/>
      <c r="C54" s="56"/>
      <c r="D54" s="68"/>
      <c r="E54" s="68"/>
      <c r="F54" s="65"/>
      <c r="G54" s="71" t="str">
        <f t="shared" si="1"/>
        <v/>
      </c>
      <c r="H54" s="56"/>
      <c r="J54" s="45" t="e">
        <f t="shared" si="8"/>
        <v>#N/A</v>
      </c>
      <c r="W54" s="48" t="str">
        <f t="shared" si="2"/>
        <v>(1900)</v>
      </c>
      <c r="X54" s="48" t="e">
        <f t="shared" si="3"/>
        <v>#N/A</v>
      </c>
      <c r="Y54" s="48" t="e">
        <f t="shared" si="4"/>
        <v>#VALUE!</v>
      </c>
      <c r="Z54" s="48" t="str">
        <f t="shared" si="5"/>
        <v/>
      </c>
      <c r="AB54" s="48">
        <f t="shared" si="6"/>
        <v>0</v>
      </c>
      <c r="AC54" s="48">
        <f t="shared" si="7"/>
        <v>0</v>
      </c>
    </row>
    <row r="55" spans="1:29" ht="12" x14ac:dyDescent="0.3">
      <c r="A55" s="47">
        <v>50</v>
      </c>
      <c r="B55" s="57"/>
      <c r="C55" s="56"/>
      <c r="D55" s="68"/>
      <c r="E55" s="68"/>
      <c r="F55" s="65"/>
      <c r="G55" s="71" t="str">
        <f t="shared" si="1"/>
        <v/>
      </c>
      <c r="H55" s="56"/>
      <c r="J55" s="45" t="e">
        <f t="shared" si="8"/>
        <v>#N/A</v>
      </c>
      <c r="W55" s="48" t="str">
        <f t="shared" si="2"/>
        <v>(1900)</v>
      </c>
      <c r="X55" s="48" t="e">
        <f t="shared" si="3"/>
        <v>#N/A</v>
      </c>
      <c r="Y55" s="48" t="e">
        <f t="shared" si="4"/>
        <v>#VALUE!</v>
      </c>
      <c r="Z55" s="48" t="str">
        <f t="shared" si="5"/>
        <v/>
      </c>
      <c r="AB55" s="48">
        <f t="shared" si="6"/>
        <v>0</v>
      </c>
      <c r="AC55" s="48">
        <f t="shared" si="7"/>
        <v>0</v>
      </c>
    </row>
    <row r="56" spans="1:29" ht="12" x14ac:dyDescent="0.3">
      <c r="A56" s="47">
        <v>51</v>
      </c>
      <c r="B56" s="57"/>
      <c r="C56" s="56"/>
      <c r="D56" s="68"/>
      <c r="E56" s="68"/>
      <c r="F56" s="65"/>
      <c r="G56" s="71" t="str">
        <f t="shared" si="1"/>
        <v/>
      </c>
      <c r="H56" s="56"/>
      <c r="J56" s="45" t="e">
        <f t="shared" si="8"/>
        <v>#N/A</v>
      </c>
      <c r="W56" s="48" t="str">
        <f t="shared" si="2"/>
        <v>(1900)</v>
      </c>
      <c r="X56" s="48" t="e">
        <f t="shared" si="3"/>
        <v>#N/A</v>
      </c>
      <c r="Y56" s="48" t="e">
        <f t="shared" si="4"/>
        <v>#VALUE!</v>
      </c>
      <c r="Z56" s="48" t="str">
        <f t="shared" si="5"/>
        <v/>
      </c>
      <c r="AB56" s="48">
        <f t="shared" si="6"/>
        <v>0</v>
      </c>
      <c r="AC56" s="48">
        <f t="shared" si="7"/>
        <v>0</v>
      </c>
    </row>
    <row r="57" spans="1:29" ht="12" x14ac:dyDescent="0.3">
      <c r="A57" s="47">
        <v>52</v>
      </c>
      <c r="B57" s="57"/>
      <c r="C57" s="56"/>
      <c r="D57" s="68"/>
      <c r="E57" s="68"/>
      <c r="F57" s="65"/>
      <c r="G57" s="71" t="str">
        <f t="shared" si="1"/>
        <v/>
      </c>
      <c r="H57" s="56"/>
      <c r="J57" s="45" t="e">
        <f t="shared" si="8"/>
        <v>#N/A</v>
      </c>
      <c r="W57" s="48" t="str">
        <f t="shared" si="2"/>
        <v>(1900)</v>
      </c>
      <c r="X57" s="48" t="e">
        <f t="shared" si="3"/>
        <v>#N/A</v>
      </c>
      <c r="Y57" s="48" t="e">
        <f t="shared" si="4"/>
        <v>#VALUE!</v>
      </c>
      <c r="Z57" s="48" t="str">
        <f t="shared" si="5"/>
        <v/>
      </c>
      <c r="AB57" s="48">
        <f t="shared" si="6"/>
        <v>0</v>
      </c>
      <c r="AC57" s="48">
        <f t="shared" si="7"/>
        <v>0</v>
      </c>
    </row>
    <row r="58" spans="1:29" ht="12" x14ac:dyDescent="0.3">
      <c r="A58" s="47">
        <v>53</v>
      </c>
      <c r="B58" s="57"/>
      <c r="C58" s="56"/>
      <c r="D58" s="68"/>
      <c r="E58" s="68"/>
      <c r="F58" s="65"/>
      <c r="G58" s="71" t="str">
        <f t="shared" si="1"/>
        <v/>
      </c>
      <c r="H58" s="56"/>
      <c r="J58" s="45" t="e">
        <f t="shared" si="8"/>
        <v>#N/A</v>
      </c>
      <c r="W58" s="48" t="str">
        <f t="shared" si="2"/>
        <v>(1900)</v>
      </c>
      <c r="X58" s="48" t="e">
        <f t="shared" si="3"/>
        <v>#N/A</v>
      </c>
      <c r="Y58" s="48" t="e">
        <f t="shared" si="4"/>
        <v>#VALUE!</v>
      </c>
      <c r="Z58" s="48" t="str">
        <f t="shared" si="5"/>
        <v/>
      </c>
      <c r="AB58" s="48">
        <f t="shared" si="6"/>
        <v>0</v>
      </c>
      <c r="AC58" s="48">
        <f t="shared" si="7"/>
        <v>0</v>
      </c>
    </row>
    <row r="59" spans="1:29" ht="12" x14ac:dyDescent="0.3">
      <c r="A59" s="47">
        <v>54</v>
      </c>
      <c r="B59" s="57"/>
      <c r="C59" s="56"/>
      <c r="D59" s="68"/>
      <c r="E59" s="68"/>
      <c r="F59" s="65"/>
      <c r="G59" s="71" t="str">
        <f t="shared" si="1"/>
        <v/>
      </c>
      <c r="H59" s="56"/>
      <c r="J59" s="45" t="e">
        <f t="shared" si="8"/>
        <v>#N/A</v>
      </c>
      <c r="W59" s="48" t="str">
        <f t="shared" si="2"/>
        <v>(1900)</v>
      </c>
      <c r="X59" s="48" t="e">
        <f t="shared" si="3"/>
        <v>#N/A</v>
      </c>
      <c r="Y59" s="48" t="e">
        <f t="shared" si="4"/>
        <v>#VALUE!</v>
      </c>
      <c r="Z59" s="48" t="str">
        <f t="shared" si="5"/>
        <v/>
      </c>
      <c r="AB59" s="48">
        <f t="shared" si="6"/>
        <v>0</v>
      </c>
      <c r="AC59" s="48">
        <f t="shared" si="7"/>
        <v>0</v>
      </c>
    </row>
    <row r="60" spans="1:29" ht="12" x14ac:dyDescent="0.3">
      <c r="A60" s="47">
        <v>55</v>
      </c>
      <c r="B60" s="57"/>
      <c r="C60" s="56"/>
      <c r="D60" s="68"/>
      <c r="E60" s="68"/>
      <c r="F60" s="65"/>
      <c r="G60" s="71" t="str">
        <f t="shared" si="1"/>
        <v/>
      </c>
      <c r="H60" s="56"/>
      <c r="J60" s="45" t="e">
        <f t="shared" si="8"/>
        <v>#N/A</v>
      </c>
      <c r="W60" s="48" t="str">
        <f t="shared" si="2"/>
        <v>(1900)</v>
      </c>
      <c r="X60" s="48" t="e">
        <f t="shared" si="3"/>
        <v>#N/A</v>
      </c>
      <c r="Y60" s="48" t="e">
        <f t="shared" si="4"/>
        <v>#VALUE!</v>
      </c>
      <c r="Z60" s="48" t="str">
        <f t="shared" si="5"/>
        <v/>
      </c>
      <c r="AB60" s="48">
        <f t="shared" si="6"/>
        <v>0</v>
      </c>
      <c r="AC60" s="48">
        <f t="shared" si="7"/>
        <v>0</v>
      </c>
    </row>
    <row r="61" spans="1:29" ht="12" x14ac:dyDescent="0.3">
      <c r="A61" s="47">
        <v>56</v>
      </c>
      <c r="B61" s="57"/>
      <c r="C61" s="56"/>
      <c r="D61" s="68"/>
      <c r="E61" s="68"/>
      <c r="F61" s="65"/>
      <c r="G61" s="71" t="str">
        <f t="shared" si="1"/>
        <v/>
      </c>
      <c r="H61" s="56"/>
      <c r="J61" s="45" t="e">
        <f t="shared" si="8"/>
        <v>#N/A</v>
      </c>
      <c r="W61" s="48" t="str">
        <f t="shared" si="2"/>
        <v>(1900)</v>
      </c>
      <c r="X61" s="48" t="e">
        <f t="shared" si="3"/>
        <v>#N/A</v>
      </c>
      <c r="Y61" s="48" t="e">
        <f t="shared" si="4"/>
        <v>#VALUE!</v>
      </c>
      <c r="Z61" s="48" t="str">
        <f t="shared" si="5"/>
        <v/>
      </c>
      <c r="AB61" s="48">
        <f t="shared" si="6"/>
        <v>0</v>
      </c>
      <c r="AC61" s="48">
        <f t="shared" si="7"/>
        <v>0</v>
      </c>
    </row>
    <row r="62" spans="1:29" ht="12" x14ac:dyDescent="0.3">
      <c r="A62" s="47">
        <v>57</v>
      </c>
      <c r="B62" s="57"/>
      <c r="C62" s="56"/>
      <c r="D62" s="68"/>
      <c r="E62" s="68"/>
      <c r="F62" s="65"/>
      <c r="G62" s="71" t="str">
        <f t="shared" si="1"/>
        <v/>
      </c>
      <c r="H62" s="56"/>
      <c r="J62" s="45" t="e">
        <f t="shared" si="8"/>
        <v>#N/A</v>
      </c>
      <c r="W62" s="48" t="str">
        <f t="shared" si="2"/>
        <v>(1900)</v>
      </c>
      <c r="X62" s="48" t="e">
        <f t="shared" si="3"/>
        <v>#N/A</v>
      </c>
      <c r="Y62" s="48" t="e">
        <f t="shared" si="4"/>
        <v>#VALUE!</v>
      </c>
      <c r="Z62" s="48" t="str">
        <f t="shared" si="5"/>
        <v/>
      </c>
      <c r="AB62" s="48">
        <f t="shared" si="6"/>
        <v>0</v>
      </c>
      <c r="AC62" s="48">
        <f t="shared" si="7"/>
        <v>0</v>
      </c>
    </row>
    <row r="63" spans="1:29" ht="12" x14ac:dyDescent="0.3">
      <c r="A63" s="47">
        <v>58</v>
      </c>
      <c r="B63" s="57"/>
      <c r="C63" s="56"/>
      <c r="D63" s="68"/>
      <c r="E63" s="68"/>
      <c r="F63" s="65"/>
      <c r="G63" s="71" t="str">
        <f t="shared" si="1"/>
        <v/>
      </c>
      <c r="H63" s="56"/>
      <c r="J63" s="45" t="e">
        <f t="shared" si="8"/>
        <v>#N/A</v>
      </c>
      <c r="W63" s="48" t="str">
        <f t="shared" si="2"/>
        <v>(1900)</v>
      </c>
      <c r="X63" s="48" t="e">
        <f t="shared" si="3"/>
        <v>#N/A</v>
      </c>
      <c r="Y63" s="48" t="e">
        <f t="shared" si="4"/>
        <v>#VALUE!</v>
      </c>
      <c r="Z63" s="48" t="str">
        <f t="shared" si="5"/>
        <v/>
      </c>
      <c r="AB63" s="48">
        <f t="shared" si="6"/>
        <v>0</v>
      </c>
      <c r="AC63" s="48">
        <f t="shared" si="7"/>
        <v>0</v>
      </c>
    </row>
    <row r="64" spans="1:29" ht="12" x14ac:dyDescent="0.3">
      <c r="A64" s="47">
        <v>59</v>
      </c>
      <c r="B64" s="57"/>
      <c r="C64" s="56"/>
      <c r="D64" s="68"/>
      <c r="E64" s="68"/>
      <c r="F64" s="65"/>
      <c r="G64" s="71" t="str">
        <f t="shared" si="1"/>
        <v/>
      </c>
      <c r="H64" s="56"/>
      <c r="J64" s="45" t="e">
        <f t="shared" si="8"/>
        <v>#N/A</v>
      </c>
      <c r="W64" s="48" t="str">
        <f t="shared" si="2"/>
        <v>(1900)</v>
      </c>
      <c r="X64" s="48" t="e">
        <f t="shared" si="3"/>
        <v>#N/A</v>
      </c>
      <c r="Y64" s="48" t="e">
        <f t="shared" si="4"/>
        <v>#VALUE!</v>
      </c>
      <c r="Z64" s="48" t="str">
        <f t="shared" si="5"/>
        <v/>
      </c>
      <c r="AB64" s="48">
        <f t="shared" si="6"/>
        <v>0</v>
      </c>
      <c r="AC64" s="48">
        <f t="shared" si="7"/>
        <v>0</v>
      </c>
    </row>
    <row r="65" spans="1:29" ht="12" x14ac:dyDescent="0.3">
      <c r="A65" s="47">
        <v>60</v>
      </c>
      <c r="B65" s="57"/>
      <c r="C65" s="56"/>
      <c r="D65" s="68"/>
      <c r="E65" s="68"/>
      <c r="F65" s="65"/>
      <c r="G65" s="71" t="str">
        <f t="shared" si="1"/>
        <v/>
      </c>
      <c r="H65" s="56"/>
      <c r="J65" s="45" t="e">
        <f t="shared" si="8"/>
        <v>#N/A</v>
      </c>
      <c r="W65" s="48" t="str">
        <f t="shared" si="2"/>
        <v>(1900)</v>
      </c>
      <c r="X65" s="48" t="e">
        <f t="shared" si="3"/>
        <v>#N/A</v>
      </c>
      <c r="Y65" s="48" t="e">
        <f t="shared" si="4"/>
        <v>#VALUE!</v>
      </c>
      <c r="Z65" s="48" t="str">
        <f t="shared" si="5"/>
        <v/>
      </c>
      <c r="AB65" s="48">
        <f t="shared" si="6"/>
        <v>0</v>
      </c>
      <c r="AC65" s="48">
        <f t="shared" si="7"/>
        <v>0</v>
      </c>
    </row>
    <row r="66" spans="1:29" ht="12" x14ac:dyDescent="0.3">
      <c r="A66" s="47">
        <v>61</v>
      </c>
      <c r="B66" s="57"/>
      <c r="C66" s="56"/>
      <c r="D66" s="68"/>
      <c r="E66" s="68"/>
      <c r="F66" s="65"/>
      <c r="G66" s="71" t="str">
        <f t="shared" si="1"/>
        <v/>
      </c>
      <c r="H66" s="56"/>
      <c r="J66" s="45" t="e">
        <f t="shared" si="8"/>
        <v>#N/A</v>
      </c>
      <c r="W66" s="48" t="str">
        <f t="shared" si="2"/>
        <v>(1900)</v>
      </c>
      <c r="X66" s="48" t="e">
        <f t="shared" si="3"/>
        <v>#N/A</v>
      </c>
      <c r="Y66" s="48" t="e">
        <f t="shared" si="4"/>
        <v>#VALUE!</v>
      </c>
      <c r="Z66" s="48" t="str">
        <f t="shared" si="5"/>
        <v/>
      </c>
      <c r="AB66" s="48">
        <f t="shared" si="6"/>
        <v>0</v>
      </c>
      <c r="AC66" s="48">
        <f t="shared" si="7"/>
        <v>0</v>
      </c>
    </row>
    <row r="67" spans="1:29" ht="12" x14ac:dyDescent="0.3">
      <c r="A67" s="47">
        <v>62</v>
      </c>
      <c r="B67" s="57"/>
      <c r="C67" s="56"/>
      <c r="D67" s="68"/>
      <c r="E67" s="68"/>
      <c r="F67" s="65"/>
      <c r="G67" s="71" t="str">
        <f t="shared" si="1"/>
        <v/>
      </c>
      <c r="H67" s="56"/>
      <c r="J67" s="45" t="e">
        <f t="shared" si="8"/>
        <v>#N/A</v>
      </c>
      <c r="W67" s="48" t="str">
        <f t="shared" si="2"/>
        <v>(1900)</v>
      </c>
      <c r="X67" s="48" t="e">
        <f t="shared" si="3"/>
        <v>#N/A</v>
      </c>
      <c r="Y67" s="48" t="e">
        <f t="shared" si="4"/>
        <v>#VALUE!</v>
      </c>
      <c r="Z67" s="48" t="str">
        <f t="shared" si="5"/>
        <v/>
      </c>
      <c r="AB67" s="48">
        <f t="shared" si="6"/>
        <v>0</v>
      </c>
      <c r="AC67" s="48">
        <f t="shared" si="7"/>
        <v>0</v>
      </c>
    </row>
    <row r="68" spans="1:29" ht="12" x14ac:dyDescent="0.3">
      <c r="A68" s="47">
        <v>63</v>
      </c>
      <c r="B68" s="57"/>
      <c r="C68" s="56"/>
      <c r="D68" s="68"/>
      <c r="E68" s="68"/>
      <c r="F68" s="65"/>
      <c r="G68" s="71" t="str">
        <f t="shared" si="1"/>
        <v/>
      </c>
      <c r="H68" s="56"/>
      <c r="J68" s="45" t="e">
        <f t="shared" si="8"/>
        <v>#N/A</v>
      </c>
      <c r="W68" s="48" t="str">
        <f t="shared" si="2"/>
        <v>(1900)</v>
      </c>
      <c r="X68" s="48" t="e">
        <f t="shared" si="3"/>
        <v>#N/A</v>
      </c>
      <c r="Y68" s="48" t="e">
        <f t="shared" si="4"/>
        <v>#VALUE!</v>
      </c>
      <c r="Z68" s="48" t="str">
        <f t="shared" si="5"/>
        <v/>
      </c>
      <c r="AB68" s="48">
        <f t="shared" si="6"/>
        <v>0</v>
      </c>
      <c r="AC68" s="48">
        <f t="shared" si="7"/>
        <v>0</v>
      </c>
    </row>
    <row r="69" spans="1:29" ht="12" x14ac:dyDescent="0.3">
      <c r="A69" s="47">
        <v>64</v>
      </c>
      <c r="B69" s="57"/>
      <c r="C69" s="56"/>
      <c r="D69" s="68"/>
      <c r="E69" s="68"/>
      <c r="F69" s="65"/>
      <c r="G69" s="71" t="str">
        <f t="shared" si="1"/>
        <v/>
      </c>
      <c r="H69" s="56"/>
      <c r="J69" s="45" t="e">
        <f t="shared" si="8"/>
        <v>#N/A</v>
      </c>
      <c r="W69" s="48" t="str">
        <f t="shared" si="2"/>
        <v>(1900)</v>
      </c>
      <c r="X69" s="48" t="e">
        <f t="shared" si="3"/>
        <v>#N/A</v>
      </c>
      <c r="Y69" s="48" t="e">
        <f t="shared" si="4"/>
        <v>#VALUE!</v>
      </c>
      <c r="Z69" s="48" t="str">
        <f t="shared" si="5"/>
        <v/>
      </c>
      <c r="AB69" s="48">
        <f t="shared" si="6"/>
        <v>0</v>
      </c>
      <c r="AC69" s="48">
        <f t="shared" si="7"/>
        <v>0</v>
      </c>
    </row>
    <row r="70" spans="1:29" ht="12" x14ac:dyDescent="0.3">
      <c r="A70" s="47">
        <v>65</v>
      </c>
      <c r="B70" s="57"/>
      <c r="C70" s="56"/>
      <c r="D70" s="68"/>
      <c r="E70" s="68"/>
      <c r="F70" s="65"/>
      <c r="G70" s="71" t="str">
        <f t="shared" si="1"/>
        <v/>
      </c>
      <c r="H70" s="56"/>
      <c r="J70" s="45" t="e">
        <f t="shared" ref="J70:J100" si="9">VLOOKUP(F70,학술회의p,2,FALSE)</f>
        <v>#N/A</v>
      </c>
      <c r="W70" s="48" t="str">
        <f t="shared" si="2"/>
        <v>(1900)</v>
      </c>
      <c r="X70" s="48" t="e">
        <f t="shared" si="3"/>
        <v>#N/A</v>
      </c>
      <c r="Y70" s="48" t="e">
        <f t="shared" si="4"/>
        <v>#VALUE!</v>
      </c>
      <c r="Z70" s="48" t="str">
        <f t="shared" si="5"/>
        <v/>
      </c>
      <c r="AB70" s="48">
        <f t="shared" si="6"/>
        <v>0</v>
      </c>
      <c r="AC70" s="48">
        <f t="shared" si="7"/>
        <v>0</v>
      </c>
    </row>
    <row r="71" spans="1:29" ht="12" x14ac:dyDescent="0.3">
      <c r="A71" s="47">
        <v>66</v>
      </c>
      <c r="B71" s="57"/>
      <c r="C71" s="56"/>
      <c r="D71" s="68"/>
      <c r="E71" s="68"/>
      <c r="F71" s="65"/>
      <c r="G71" s="71" t="str">
        <f t="shared" ref="G71:G100" si="10">Z71</f>
        <v/>
      </c>
      <c r="H71" s="56"/>
      <c r="J71" s="45" t="e">
        <f t="shared" si="9"/>
        <v>#N/A</v>
      </c>
      <c r="W71" s="48" t="str">
        <f t="shared" ref="W71:W100" si="11">C71&amp;"("&amp;YEAR(D71)&amp;")"</f>
        <v>(1900)</v>
      </c>
      <c r="X71" s="48" t="e">
        <f t="shared" ref="X71:X100" si="12">J71</f>
        <v>#N/A</v>
      </c>
      <c r="Y71" s="48" t="e">
        <f t="shared" ref="Y71:Y100" si="13">Z71/X71</f>
        <v>#VALUE!</v>
      </c>
      <c r="Z71" s="48" t="str">
        <f t="shared" ref="Z71:Z100" si="14">IFERROR(IF(OR(B71="",LEFT(AC71,1)="*"),"",J71),"")</f>
        <v/>
      </c>
      <c r="AB71" s="48">
        <f t="shared" ref="AB71:AB100" si="15">F71</f>
        <v>0</v>
      </c>
      <c r="AC71" s="48">
        <f t="shared" ref="AC71:AC100" si="16">H71</f>
        <v>0</v>
      </c>
    </row>
    <row r="72" spans="1:29" ht="12" x14ac:dyDescent="0.3">
      <c r="A72" s="47">
        <v>67</v>
      </c>
      <c r="B72" s="57"/>
      <c r="C72" s="56"/>
      <c r="D72" s="68"/>
      <c r="E72" s="68"/>
      <c r="F72" s="65"/>
      <c r="G72" s="71" t="str">
        <f t="shared" si="10"/>
        <v/>
      </c>
      <c r="H72" s="56"/>
      <c r="J72" s="45" t="e">
        <f t="shared" si="9"/>
        <v>#N/A</v>
      </c>
      <c r="W72" s="48" t="str">
        <f t="shared" si="11"/>
        <v>(1900)</v>
      </c>
      <c r="X72" s="48" t="e">
        <f t="shared" si="12"/>
        <v>#N/A</v>
      </c>
      <c r="Y72" s="48" t="e">
        <f t="shared" si="13"/>
        <v>#VALUE!</v>
      </c>
      <c r="Z72" s="48" t="str">
        <f t="shared" si="14"/>
        <v/>
      </c>
      <c r="AB72" s="48">
        <f t="shared" si="15"/>
        <v>0</v>
      </c>
      <c r="AC72" s="48">
        <f t="shared" si="16"/>
        <v>0</v>
      </c>
    </row>
    <row r="73" spans="1:29" ht="12" x14ac:dyDescent="0.3">
      <c r="A73" s="47">
        <v>68</v>
      </c>
      <c r="B73" s="57"/>
      <c r="C73" s="56"/>
      <c r="D73" s="68"/>
      <c r="E73" s="68"/>
      <c r="F73" s="65"/>
      <c r="G73" s="71" t="str">
        <f t="shared" si="10"/>
        <v/>
      </c>
      <c r="H73" s="56"/>
      <c r="J73" s="45" t="e">
        <f t="shared" si="9"/>
        <v>#N/A</v>
      </c>
      <c r="W73" s="48" t="str">
        <f t="shared" si="11"/>
        <v>(1900)</v>
      </c>
      <c r="X73" s="48" t="e">
        <f t="shared" si="12"/>
        <v>#N/A</v>
      </c>
      <c r="Y73" s="48" t="e">
        <f t="shared" si="13"/>
        <v>#VALUE!</v>
      </c>
      <c r="Z73" s="48" t="str">
        <f t="shared" si="14"/>
        <v/>
      </c>
      <c r="AB73" s="48">
        <f t="shared" si="15"/>
        <v>0</v>
      </c>
      <c r="AC73" s="48">
        <f t="shared" si="16"/>
        <v>0</v>
      </c>
    </row>
    <row r="74" spans="1:29" ht="12" x14ac:dyDescent="0.3">
      <c r="A74" s="47">
        <v>69</v>
      </c>
      <c r="B74" s="57"/>
      <c r="C74" s="56"/>
      <c r="D74" s="68"/>
      <c r="E74" s="68"/>
      <c r="F74" s="65"/>
      <c r="G74" s="71" t="str">
        <f t="shared" si="10"/>
        <v/>
      </c>
      <c r="H74" s="56"/>
      <c r="J74" s="45" t="e">
        <f t="shared" si="9"/>
        <v>#N/A</v>
      </c>
      <c r="W74" s="48" t="str">
        <f t="shared" si="11"/>
        <v>(1900)</v>
      </c>
      <c r="X74" s="48" t="e">
        <f t="shared" si="12"/>
        <v>#N/A</v>
      </c>
      <c r="Y74" s="48" t="e">
        <f t="shared" si="13"/>
        <v>#VALUE!</v>
      </c>
      <c r="Z74" s="48" t="str">
        <f t="shared" si="14"/>
        <v/>
      </c>
      <c r="AB74" s="48">
        <f t="shared" si="15"/>
        <v>0</v>
      </c>
      <c r="AC74" s="48">
        <f t="shared" si="16"/>
        <v>0</v>
      </c>
    </row>
    <row r="75" spans="1:29" ht="12" x14ac:dyDescent="0.3">
      <c r="A75" s="47">
        <v>70</v>
      </c>
      <c r="B75" s="57"/>
      <c r="C75" s="56"/>
      <c r="D75" s="68"/>
      <c r="E75" s="68"/>
      <c r="F75" s="65"/>
      <c r="G75" s="71" t="str">
        <f t="shared" si="10"/>
        <v/>
      </c>
      <c r="H75" s="56"/>
      <c r="J75" s="45" t="e">
        <f t="shared" si="9"/>
        <v>#N/A</v>
      </c>
      <c r="W75" s="48" t="str">
        <f t="shared" si="11"/>
        <v>(1900)</v>
      </c>
      <c r="X75" s="48" t="e">
        <f t="shared" si="12"/>
        <v>#N/A</v>
      </c>
      <c r="Y75" s="48" t="e">
        <f t="shared" si="13"/>
        <v>#VALUE!</v>
      </c>
      <c r="Z75" s="48" t="str">
        <f t="shared" si="14"/>
        <v/>
      </c>
      <c r="AB75" s="48">
        <f t="shared" si="15"/>
        <v>0</v>
      </c>
      <c r="AC75" s="48">
        <f t="shared" si="16"/>
        <v>0</v>
      </c>
    </row>
    <row r="76" spans="1:29" ht="12" x14ac:dyDescent="0.3">
      <c r="A76" s="47">
        <v>71</v>
      </c>
      <c r="B76" s="57"/>
      <c r="C76" s="56"/>
      <c r="D76" s="68"/>
      <c r="E76" s="68"/>
      <c r="F76" s="65"/>
      <c r="G76" s="71" t="str">
        <f t="shared" si="10"/>
        <v/>
      </c>
      <c r="H76" s="56"/>
      <c r="J76" s="45" t="e">
        <f t="shared" si="9"/>
        <v>#N/A</v>
      </c>
      <c r="W76" s="48" t="str">
        <f t="shared" si="11"/>
        <v>(1900)</v>
      </c>
      <c r="X76" s="48" t="e">
        <f t="shared" si="12"/>
        <v>#N/A</v>
      </c>
      <c r="Y76" s="48" t="e">
        <f t="shared" si="13"/>
        <v>#VALUE!</v>
      </c>
      <c r="Z76" s="48" t="str">
        <f t="shared" si="14"/>
        <v/>
      </c>
      <c r="AB76" s="48">
        <f t="shared" si="15"/>
        <v>0</v>
      </c>
      <c r="AC76" s="48">
        <f t="shared" si="16"/>
        <v>0</v>
      </c>
    </row>
    <row r="77" spans="1:29" ht="12" x14ac:dyDescent="0.3">
      <c r="A77" s="47">
        <v>72</v>
      </c>
      <c r="B77" s="57"/>
      <c r="C77" s="56"/>
      <c r="D77" s="68"/>
      <c r="E77" s="68"/>
      <c r="F77" s="65"/>
      <c r="G77" s="71" t="str">
        <f t="shared" si="10"/>
        <v/>
      </c>
      <c r="H77" s="56"/>
      <c r="J77" s="45" t="e">
        <f t="shared" si="9"/>
        <v>#N/A</v>
      </c>
      <c r="W77" s="48" t="str">
        <f t="shared" si="11"/>
        <v>(1900)</v>
      </c>
      <c r="X77" s="48" t="e">
        <f t="shared" si="12"/>
        <v>#N/A</v>
      </c>
      <c r="Y77" s="48" t="e">
        <f t="shared" si="13"/>
        <v>#VALUE!</v>
      </c>
      <c r="Z77" s="48" t="str">
        <f t="shared" si="14"/>
        <v/>
      </c>
      <c r="AB77" s="48">
        <f t="shared" si="15"/>
        <v>0</v>
      </c>
      <c r="AC77" s="48">
        <f t="shared" si="16"/>
        <v>0</v>
      </c>
    </row>
    <row r="78" spans="1:29" ht="12" x14ac:dyDescent="0.3">
      <c r="A78" s="47">
        <v>73</v>
      </c>
      <c r="B78" s="57"/>
      <c r="C78" s="56"/>
      <c r="D78" s="68"/>
      <c r="E78" s="68"/>
      <c r="F78" s="65"/>
      <c r="G78" s="71" t="str">
        <f t="shared" si="10"/>
        <v/>
      </c>
      <c r="H78" s="56"/>
      <c r="J78" s="45" t="e">
        <f t="shared" si="9"/>
        <v>#N/A</v>
      </c>
      <c r="W78" s="48" t="str">
        <f t="shared" si="11"/>
        <v>(1900)</v>
      </c>
      <c r="X78" s="48" t="e">
        <f t="shared" si="12"/>
        <v>#N/A</v>
      </c>
      <c r="Y78" s="48" t="e">
        <f t="shared" si="13"/>
        <v>#VALUE!</v>
      </c>
      <c r="Z78" s="48" t="str">
        <f t="shared" si="14"/>
        <v/>
      </c>
      <c r="AB78" s="48">
        <f t="shared" si="15"/>
        <v>0</v>
      </c>
      <c r="AC78" s="48">
        <f t="shared" si="16"/>
        <v>0</v>
      </c>
    </row>
    <row r="79" spans="1:29" ht="12" x14ac:dyDescent="0.3">
      <c r="A79" s="47">
        <v>74</v>
      </c>
      <c r="B79" s="57"/>
      <c r="C79" s="56"/>
      <c r="D79" s="68"/>
      <c r="E79" s="68"/>
      <c r="F79" s="65"/>
      <c r="G79" s="71" t="str">
        <f t="shared" si="10"/>
        <v/>
      </c>
      <c r="H79" s="56"/>
      <c r="J79" s="45" t="e">
        <f t="shared" si="9"/>
        <v>#N/A</v>
      </c>
      <c r="W79" s="48" t="str">
        <f t="shared" si="11"/>
        <v>(1900)</v>
      </c>
      <c r="X79" s="48" t="e">
        <f t="shared" si="12"/>
        <v>#N/A</v>
      </c>
      <c r="Y79" s="48" t="e">
        <f t="shared" si="13"/>
        <v>#VALUE!</v>
      </c>
      <c r="Z79" s="48" t="str">
        <f t="shared" si="14"/>
        <v/>
      </c>
      <c r="AB79" s="48">
        <f t="shared" si="15"/>
        <v>0</v>
      </c>
      <c r="AC79" s="48">
        <f t="shared" si="16"/>
        <v>0</v>
      </c>
    </row>
    <row r="80" spans="1:29" ht="12" x14ac:dyDescent="0.3">
      <c r="A80" s="47">
        <v>75</v>
      </c>
      <c r="B80" s="57"/>
      <c r="C80" s="56"/>
      <c r="D80" s="68"/>
      <c r="E80" s="68"/>
      <c r="F80" s="65"/>
      <c r="G80" s="71" t="str">
        <f t="shared" si="10"/>
        <v/>
      </c>
      <c r="H80" s="56"/>
      <c r="J80" s="45" t="e">
        <f t="shared" si="9"/>
        <v>#N/A</v>
      </c>
      <c r="W80" s="48" t="str">
        <f t="shared" si="11"/>
        <v>(1900)</v>
      </c>
      <c r="X80" s="48" t="e">
        <f t="shared" si="12"/>
        <v>#N/A</v>
      </c>
      <c r="Y80" s="48" t="e">
        <f t="shared" si="13"/>
        <v>#VALUE!</v>
      </c>
      <c r="Z80" s="48" t="str">
        <f t="shared" si="14"/>
        <v/>
      </c>
      <c r="AB80" s="48">
        <f t="shared" si="15"/>
        <v>0</v>
      </c>
      <c r="AC80" s="48">
        <f t="shared" si="16"/>
        <v>0</v>
      </c>
    </row>
    <row r="81" spans="1:29" ht="12" x14ac:dyDescent="0.3">
      <c r="A81" s="47">
        <v>76</v>
      </c>
      <c r="B81" s="57"/>
      <c r="C81" s="56"/>
      <c r="D81" s="68"/>
      <c r="E81" s="68"/>
      <c r="F81" s="65"/>
      <c r="G81" s="71" t="str">
        <f t="shared" si="10"/>
        <v/>
      </c>
      <c r="H81" s="56"/>
      <c r="J81" s="45" t="e">
        <f t="shared" si="9"/>
        <v>#N/A</v>
      </c>
      <c r="W81" s="48" t="str">
        <f t="shared" si="11"/>
        <v>(1900)</v>
      </c>
      <c r="X81" s="48" t="e">
        <f t="shared" si="12"/>
        <v>#N/A</v>
      </c>
      <c r="Y81" s="48" t="e">
        <f t="shared" si="13"/>
        <v>#VALUE!</v>
      </c>
      <c r="Z81" s="48" t="str">
        <f t="shared" si="14"/>
        <v/>
      </c>
      <c r="AB81" s="48">
        <f t="shared" si="15"/>
        <v>0</v>
      </c>
      <c r="AC81" s="48">
        <f t="shared" si="16"/>
        <v>0</v>
      </c>
    </row>
    <row r="82" spans="1:29" ht="12" x14ac:dyDescent="0.3">
      <c r="A82" s="47">
        <v>77</v>
      </c>
      <c r="B82" s="57"/>
      <c r="C82" s="56"/>
      <c r="D82" s="68"/>
      <c r="E82" s="68"/>
      <c r="F82" s="65"/>
      <c r="G82" s="71" t="str">
        <f t="shared" si="10"/>
        <v/>
      </c>
      <c r="H82" s="56"/>
      <c r="J82" s="45" t="e">
        <f t="shared" si="9"/>
        <v>#N/A</v>
      </c>
      <c r="W82" s="48" t="str">
        <f t="shared" si="11"/>
        <v>(1900)</v>
      </c>
      <c r="X82" s="48" t="e">
        <f t="shared" si="12"/>
        <v>#N/A</v>
      </c>
      <c r="Y82" s="48" t="e">
        <f t="shared" si="13"/>
        <v>#VALUE!</v>
      </c>
      <c r="Z82" s="48" t="str">
        <f t="shared" si="14"/>
        <v/>
      </c>
      <c r="AB82" s="48">
        <f t="shared" si="15"/>
        <v>0</v>
      </c>
      <c r="AC82" s="48">
        <f t="shared" si="16"/>
        <v>0</v>
      </c>
    </row>
    <row r="83" spans="1:29" ht="12" x14ac:dyDescent="0.3">
      <c r="A83" s="47">
        <v>78</v>
      </c>
      <c r="B83" s="57"/>
      <c r="C83" s="56"/>
      <c r="D83" s="68"/>
      <c r="E83" s="68"/>
      <c r="F83" s="65"/>
      <c r="G83" s="71" t="str">
        <f t="shared" si="10"/>
        <v/>
      </c>
      <c r="H83" s="56"/>
      <c r="J83" s="45" t="e">
        <f t="shared" si="9"/>
        <v>#N/A</v>
      </c>
      <c r="W83" s="48" t="str">
        <f t="shared" si="11"/>
        <v>(1900)</v>
      </c>
      <c r="X83" s="48" t="e">
        <f t="shared" si="12"/>
        <v>#N/A</v>
      </c>
      <c r="Y83" s="48" t="e">
        <f t="shared" si="13"/>
        <v>#VALUE!</v>
      </c>
      <c r="Z83" s="48" t="str">
        <f t="shared" si="14"/>
        <v/>
      </c>
      <c r="AB83" s="48">
        <f t="shared" si="15"/>
        <v>0</v>
      </c>
      <c r="AC83" s="48">
        <f t="shared" si="16"/>
        <v>0</v>
      </c>
    </row>
    <row r="84" spans="1:29" ht="12" x14ac:dyDescent="0.3">
      <c r="A84" s="47">
        <v>79</v>
      </c>
      <c r="B84" s="57"/>
      <c r="C84" s="56"/>
      <c r="D84" s="68"/>
      <c r="E84" s="68"/>
      <c r="F84" s="65"/>
      <c r="G84" s="71" t="str">
        <f t="shared" si="10"/>
        <v/>
      </c>
      <c r="H84" s="56"/>
      <c r="J84" s="45" t="e">
        <f t="shared" si="9"/>
        <v>#N/A</v>
      </c>
      <c r="W84" s="48" t="str">
        <f t="shared" si="11"/>
        <v>(1900)</v>
      </c>
      <c r="X84" s="48" t="e">
        <f t="shared" si="12"/>
        <v>#N/A</v>
      </c>
      <c r="Y84" s="48" t="e">
        <f t="shared" si="13"/>
        <v>#VALUE!</v>
      </c>
      <c r="Z84" s="48" t="str">
        <f t="shared" si="14"/>
        <v/>
      </c>
      <c r="AB84" s="48">
        <f t="shared" si="15"/>
        <v>0</v>
      </c>
      <c r="AC84" s="48">
        <f t="shared" si="16"/>
        <v>0</v>
      </c>
    </row>
    <row r="85" spans="1:29" ht="12" x14ac:dyDescent="0.3">
      <c r="A85" s="47">
        <v>80</v>
      </c>
      <c r="B85" s="57"/>
      <c r="C85" s="56"/>
      <c r="D85" s="68"/>
      <c r="E85" s="68"/>
      <c r="F85" s="65"/>
      <c r="G85" s="71" t="str">
        <f t="shared" si="10"/>
        <v/>
      </c>
      <c r="H85" s="56"/>
      <c r="J85" s="45" t="e">
        <f t="shared" si="9"/>
        <v>#N/A</v>
      </c>
      <c r="W85" s="48" t="str">
        <f t="shared" si="11"/>
        <v>(1900)</v>
      </c>
      <c r="X85" s="48" t="e">
        <f t="shared" si="12"/>
        <v>#N/A</v>
      </c>
      <c r="Y85" s="48" t="e">
        <f t="shared" si="13"/>
        <v>#VALUE!</v>
      </c>
      <c r="Z85" s="48" t="str">
        <f t="shared" si="14"/>
        <v/>
      </c>
      <c r="AB85" s="48">
        <f t="shared" si="15"/>
        <v>0</v>
      </c>
      <c r="AC85" s="48">
        <f t="shared" si="16"/>
        <v>0</v>
      </c>
    </row>
    <row r="86" spans="1:29" ht="12" x14ac:dyDescent="0.3">
      <c r="A86" s="47">
        <v>81</v>
      </c>
      <c r="B86" s="57"/>
      <c r="C86" s="56"/>
      <c r="D86" s="68"/>
      <c r="E86" s="68"/>
      <c r="F86" s="65"/>
      <c r="G86" s="71" t="str">
        <f t="shared" si="10"/>
        <v/>
      </c>
      <c r="H86" s="56"/>
      <c r="J86" s="45" t="e">
        <f t="shared" si="9"/>
        <v>#N/A</v>
      </c>
      <c r="W86" s="48" t="str">
        <f t="shared" si="11"/>
        <v>(1900)</v>
      </c>
      <c r="X86" s="48" t="e">
        <f t="shared" si="12"/>
        <v>#N/A</v>
      </c>
      <c r="Y86" s="48" t="e">
        <f t="shared" si="13"/>
        <v>#VALUE!</v>
      </c>
      <c r="Z86" s="48" t="str">
        <f t="shared" si="14"/>
        <v/>
      </c>
      <c r="AB86" s="48">
        <f t="shared" si="15"/>
        <v>0</v>
      </c>
      <c r="AC86" s="48">
        <f t="shared" si="16"/>
        <v>0</v>
      </c>
    </row>
    <row r="87" spans="1:29" ht="12" x14ac:dyDescent="0.3">
      <c r="A87" s="47">
        <v>82</v>
      </c>
      <c r="B87" s="57"/>
      <c r="C87" s="56"/>
      <c r="D87" s="68"/>
      <c r="E87" s="68"/>
      <c r="F87" s="65"/>
      <c r="G87" s="71" t="str">
        <f t="shared" si="10"/>
        <v/>
      </c>
      <c r="H87" s="56"/>
      <c r="J87" s="45" t="e">
        <f t="shared" si="9"/>
        <v>#N/A</v>
      </c>
      <c r="W87" s="48" t="str">
        <f t="shared" si="11"/>
        <v>(1900)</v>
      </c>
      <c r="X87" s="48" t="e">
        <f t="shared" si="12"/>
        <v>#N/A</v>
      </c>
      <c r="Y87" s="48" t="e">
        <f t="shared" si="13"/>
        <v>#VALUE!</v>
      </c>
      <c r="Z87" s="48" t="str">
        <f t="shared" si="14"/>
        <v/>
      </c>
      <c r="AB87" s="48">
        <f t="shared" si="15"/>
        <v>0</v>
      </c>
      <c r="AC87" s="48">
        <f t="shared" si="16"/>
        <v>0</v>
      </c>
    </row>
    <row r="88" spans="1:29" ht="12" x14ac:dyDescent="0.3">
      <c r="A88" s="47">
        <v>83</v>
      </c>
      <c r="B88" s="57"/>
      <c r="C88" s="56"/>
      <c r="D88" s="68"/>
      <c r="E88" s="68"/>
      <c r="F88" s="65"/>
      <c r="G88" s="71" t="str">
        <f t="shared" si="10"/>
        <v/>
      </c>
      <c r="H88" s="56"/>
      <c r="J88" s="45" t="e">
        <f t="shared" si="9"/>
        <v>#N/A</v>
      </c>
      <c r="W88" s="48" t="str">
        <f t="shared" si="11"/>
        <v>(1900)</v>
      </c>
      <c r="X88" s="48" t="e">
        <f t="shared" si="12"/>
        <v>#N/A</v>
      </c>
      <c r="Y88" s="48" t="e">
        <f t="shared" si="13"/>
        <v>#VALUE!</v>
      </c>
      <c r="Z88" s="48" t="str">
        <f t="shared" si="14"/>
        <v/>
      </c>
      <c r="AB88" s="48">
        <f t="shared" si="15"/>
        <v>0</v>
      </c>
      <c r="AC88" s="48">
        <f t="shared" si="16"/>
        <v>0</v>
      </c>
    </row>
    <row r="89" spans="1:29" ht="12" x14ac:dyDescent="0.3">
      <c r="A89" s="47">
        <v>84</v>
      </c>
      <c r="B89" s="57"/>
      <c r="C89" s="56"/>
      <c r="D89" s="68"/>
      <c r="E89" s="68"/>
      <c r="F89" s="65"/>
      <c r="G89" s="71" t="str">
        <f t="shared" si="10"/>
        <v/>
      </c>
      <c r="H89" s="56"/>
      <c r="J89" s="45" t="e">
        <f t="shared" si="9"/>
        <v>#N/A</v>
      </c>
      <c r="W89" s="48" t="str">
        <f t="shared" si="11"/>
        <v>(1900)</v>
      </c>
      <c r="X89" s="48" t="e">
        <f t="shared" si="12"/>
        <v>#N/A</v>
      </c>
      <c r="Y89" s="48" t="e">
        <f t="shared" si="13"/>
        <v>#VALUE!</v>
      </c>
      <c r="Z89" s="48" t="str">
        <f t="shared" si="14"/>
        <v/>
      </c>
      <c r="AB89" s="48">
        <f t="shared" si="15"/>
        <v>0</v>
      </c>
      <c r="AC89" s="48">
        <f t="shared" si="16"/>
        <v>0</v>
      </c>
    </row>
    <row r="90" spans="1:29" ht="12" x14ac:dyDescent="0.3">
      <c r="A90" s="47">
        <v>85</v>
      </c>
      <c r="B90" s="57"/>
      <c r="C90" s="56"/>
      <c r="D90" s="68"/>
      <c r="E90" s="68"/>
      <c r="F90" s="65"/>
      <c r="G90" s="71" t="str">
        <f t="shared" si="10"/>
        <v/>
      </c>
      <c r="H90" s="56"/>
      <c r="J90" s="45" t="e">
        <f t="shared" si="9"/>
        <v>#N/A</v>
      </c>
      <c r="W90" s="48" t="str">
        <f t="shared" si="11"/>
        <v>(1900)</v>
      </c>
      <c r="X90" s="48" t="e">
        <f t="shared" si="12"/>
        <v>#N/A</v>
      </c>
      <c r="Y90" s="48" t="e">
        <f t="shared" si="13"/>
        <v>#VALUE!</v>
      </c>
      <c r="Z90" s="48" t="str">
        <f t="shared" si="14"/>
        <v/>
      </c>
      <c r="AB90" s="48">
        <f t="shared" si="15"/>
        <v>0</v>
      </c>
      <c r="AC90" s="48">
        <f t="shared" si="16"/>
        <v>0</v>
      </c>
    </row>
    <row r="91" spans="1:29" ht="12" x14ac:dyDescent="0.3">
      <c r="A91" s="47">
        <v>86</v>
      </c>
      <c r="B91" s="57"/>
      <c r="C91" s="56"/>
      <c r="D91" s="68"/>
      <c r="E91" s="68"/>
      <c r="F91" s="65"/>
      <c r="G91" s="71" t="str">
        <f t="shared" si="10"/>
        <v/>
      </c>
      <c r="H91" s="56"/>
      <c r="J91" s="45" t="e">
        <f t="shared" si="9"/>
        <v>#N/A</v>
      </c>
      <c r="W91" s="48" t="str">
        <f t="shared" si="11"/>
        <v>(1900)</v>
      </c>
      <c r="X91" s="48" t="e">
        <f t="shared" si="12"/>
        <v>#N/A</v>
      </c>
      <c r="Y91" s="48" t="e">
        <f t="shared" si="13"/>
        <v>#VALUE!</v>
      </c>
      <c r="Z91" s="48" t="str">
        <f t="shared" si="14"/>
        <v/>
      </c>
      <c r="AB91" s="48">
        <f t="shared" si="15"/>
        <v>0</v>
      </c>
      <c r="AC91" s="48">
        <f t="shared" si="16"/>
        <v>0</v>
      </c>
    </row>
    <row r="92" spans="1:29" ht="12" x14ac:dyDescent="0.3">
      <c r="A92" s="47">
        <v>87</v>
      </c>
      <c r="B92" s="57"/>
      <c r="C92" s="56"/>
      <c r="D92" s="68"/>
      <c r="E92" s="68"/>
      <c r="F92" s="65"/>
      <c r="G92" s="71" t="str">
        <f t="shared" si="10"/>
        <v/>
      </c>
      <c r="H92" s="56"/>
      <c r="J92" s="45" t="e">
        <f t="shared" si="9"/>
        <v>#N/A</v>
      </c>
      <c r="W92" s="48" t="str">
        <f t="shared" si="11"/>
        <v>(1900)</v>
      </c>
      <c r="X92" s="48" t="e">
        <f t="shared" si="12"/>
        <v>#N/A</v>
      </c>
      <c r="Y92" s="48" t="e">
        <f t="shared" si="13"/>
        <v>#VALUE!</v>
      </c>
      <c r="Z92" s="48" t="str">
        <f t="shared" si="14"/>
        <v/>
      </c>
      <c r="AB92" s="48">
        <f t="shared" si="15"/>
        <v>0</v>
      </c>
      <c r="AC92" s="48">
        <f t="shared" si="16"/>
        <v>0</v>
      </c>
    </row>
    <row r="93" spans="1:29" ht="12" x14ac:dyDescent="0.3">
      <c r="A93" s="47">
        <v>88</v>
      </c>
      <c r="B93" s="57"/>
      <c r="C93" s="56"/>
      <c r="D93" s="68"/>
      <c r="E93" s="68"/>
      <c r="F93" s="65"/>
      <c r="G93" s="71" t="str">
        <f t="shared" si="10"/>
        <v/>
      </c>
      <c r="H93" s="56"/>
      <c r="J93" s="45" t="e">
        <f t="shared" si="9"/>
        <v>#N/A</v>
      </c>
      <c r="W93" s="48" t="str">
        <f t="shared" si="11"/>
        <v>(1900)</v>
      </c>
      <c r="X93" s="48" t="e">
        <f t="shared" si="12"/>
        <v>#N/A</v>
      </c>
      <c r="Y93" s="48" t="e">
        <f t="shared" si="13"/>
        <v>#VALUE!</v>
      </c>
      <c r="Z93" s="48" t="str">
        <f t="shared" si="14"/>
        <v/>
      </c>
      <c r="AB93" s="48">
        <f t="shared" si="15"/>
        <v>0</v>
      </c>
      <c r="AC93" s="48">
        <f t="shared" si="16"/>
        <v>0</v>
      </c>
    </row>
    <row r="94" spans="1:29" ht="12" x14ac:dyDescent="0.3">
      <c r="A94" s="47">
        <v>89</v>
      </c>
      <c r="B94" s="57"/>
      <c r="C94" s="56"/>
      <c r="D94" s="68"/>
      <c r="E94" s="68"/>
      <c r="F94" s="65"/>
      <c r="G94" s="71" t="str">
        <f t="shared" si="10"/>
        <v/>
      </c>
      <c r="H94" s="56"/>
      <c r="J94" s="45" t="e">
        <f t="shared" si="9"/>
        <v>#N/A</v>
      </c>
      <c r="W94" s="48" t="str">
        <f t="shared" si="11"/>
        <v>(1900)</v>
      </c>
      <c r="X94" s="48" t="e">
        <f t="shared" si="12"/>
        <v>#N/A</v>
      </c>
      <c r="Y94" s="48" t="e">
        <f t="shared" si="13"/>
        <v>#VALUE!</v>
      </c>
      <c r="Z94" s="48" t="str">
        <f t="shared" si="14"/>
        <v/>
      </c>
      <c r="AB94" s="48">
        <f t="shared" si="15"/>
        <v>0</v>
      </c>
      <c r="AC94" s="48">
        <f t="shared" si="16"/>
        <v>0</v>
      </c>
    </row>
    <row r="95" spans="1:29" ht="12" x14ac:dyDescent="0.3">
      <c r="A95" s="47">
        <v>90</v>
      </c>
      <c r="B95" s="57"/>
      <c r="C95" s="56"/>
      <c r="D95" s="68"/>
      <c r="E95" s="68"/>
      <c r="F95" s="65"/>
      <c r="G95" s="71" t="str">
        <f t="shared" si="10"/>
        <v/>
      </c>
      <c r="H95" s="56"/>
      <c r="J95" s="45" t="e">
        <f t="shared" si="9"/>
        <v>#N/A</v>
      </c>
      <c r="W95" s="48" t="str">
        <f t="shared" si="11"/>
        <v>(1900)</v>
      </c>
      <c r="X95" s="48" t="e">
        <f t="shared" si="12"/>
        <v>#N/A</v>
      </c>
      <c r="Y95" s="48" t="e">
        <f t="shared" si="13"/>
        <v>#VALUE!</v>
      </c>
      <c r="Z95" s="48" t="str">
        <f t="shared" si="14"/>
        <v/>
      </c>
      <c r="AB95" s="48">
        <f t="shared" si="15"/>
        <v>0</v>
      </c>
      <c r="AC95" s="48">
        <f t="shared" si="16"/>
        <v>0</v>
      </c>
    </row>
    <row r="96" spans="1:29" ht="12" x14ac:dyDescent="0.3">
      <c r="A96" s="47">
        <v>91</v>
      </c>
      <c r="B96" s="57"/>
      <c r="C96" s="56"/>
      <c r="D96" s="68"/>
      <c r="E96" s="68"/>
      <c r="F96" s="65"/>
      <c r="G96" s="71" t="str">
        <f t="shared" si="10"/>
        <v/>
      </c>
      <c r="H96" s="56"/>
      <c r="J96" s="45" t="e">
        <f t="shared" si="9"/>
        <v>#N/A</v>
      </c>
      <c r="W96" s="48" t="str">
        <f t="shared" si="11"/>
        <v>(1900)</v>
      </c>
      <c r="X96" s="48" t="e">
        <f t="shared" si="12"/>
        <v>#N/A</v>
      </c>
      <c r="Y96" s="48" t="e">
        <f t="shared" si="13"/>
        <v>#VALUE!</v>
      </c>
      <c r="Z96" s="48" t="str">
        <f t="shared" si="14"/>
        <v/>
      </c>
      <c r="AB96" s="48">
        <f t="shared" si="15"/>
        <v>0</v>
      </c>
      <c r="AC96" s="48">
        <f t="shared" si="16"/>
        <v>0</v>
      </c>
    </row>
    <row r="97" spans="1:29" ht="12" x14ac:dyDescent="0.3">
      <c r="A97" s="47">
        <v>92</v>
      </c>
      <c r="B97" s="57"/>
      <c r="C97" s="56"/>
      <c r="D97" s="68"/>
      <c r="E97" s="68"/>
      <c r="F97" s="65"/>
      <c r="G97" s="71" t="str">
        <f t="shared" si="10"/>
        <v/>
      </c>
      <c r="H97" s="56"/>
      <c r="J97" s="45" t="e">
        <f t="shared" si="9"/>
        <v>#N/A</v>
      </c>
      <c r="W97" s="48" t="str">
        <f t="shared" si="11"/>
        <v>(1900)</v>
      </c>
      <c r="X97" s="48" t="e">
        <f t="shared" si="12"/>
        <v>#N/A</v>
      </c>
      <c r="Y97" s="48" t="e">
        <f t="shared" si="13"/>
        <v>#VALUE!</v>
      </c>
      <c r="Z97" s="48" t="str">
        <f t="shared" si="14"/>
        <v/>
      </c>
      <c r="AB97" s="48">
        <f t="shared" si="15"/>
        <v>0</v>
      </c>
      <c r="AC97" s="48">
        <f t="shared" si="16"/>
        <v>0</v>
      </c>
    </row>
    <row r="98" spans="1:29" ht="12" x14ac:dyDescent="0.3">
      <c r="A98" s="47">
        <v>93</v>
      </c>
      <c r="B98" s="57"/>
      <c r="C98" s="56"/>
      <c r="D98" s="68"/>
      <c r="E98" s="68"/>
      <c r="F98" s="65"/>
      <c r="G98" s="71" t="str">
        <f t="shared" si="10"/>
        <v/>
      </c>
      <c r="H98" s="56"/>
      <c r="J98" s="45" t="e">
        <f t="shared" si="9"/>
        <v>#N/A</v>
      </c>
      <c r="W98" s="48" t="str">
        <f t="shared" si="11"/>
        <v>(1900)</v>
      </c>
      <c r="X98" s="48" t="e">
        <f t="shared" si="12"/>
        <v>#N/A</v>
      </c>
      <c r="Y98" s="48" t="e">
        <f t="shared" si="13"/>
        <v>#VALUE!</v>
      </c>
      <c r="Z98" s="48" t="str">
        <f t="shared" si="14"/>
        <v/>
      </c>
      <c r="AB98" s="48">
        <f t="shared" si="15"/>
        <v>0</v>
      </c>
      <c r="AC98" s="48">
        <f t="shared" si="16"/>
        <v>0</v>
      </c>
    </row>
    <row r="99" spans="1:29" ht="12" x14ac:dyDescent="0.3">
      <c r="A99" s="47">
        <v>94</v>
      </c>
      <c r="B99" s="57"/>
      <c r="C99" s="56"/>
      <c r="D99" s="68"/>
      <c r="E99" s="68"/>
      <c r="F99" s="65"/>
      <c r="G99" s="71" t="str">
        <f t="shared" si="10"/>
        <v/>
      </c>
      <c r="H99" s="56"/>
      <c r="J99" s="45" t="e">
        <f t="shared" si="9"/>
        <v>#N/A</v>
      </c>
      <c r="W99" s="48" t="str">
        <f t="shared" si="11"/>
        <v>(1900)</v>
      </c>
      <c r="X99" s="48" t="e">
        <f t="shared" si="12"/>
        <v>#N/A</v>
      </c>
      <c r="Y99" s="48" t="e">
        <f t="shared" si="13"/>
        <v>#VALUE!</v>
      </c>
      <c r="Z99" s="48" t="str">
        <f t="shared" si="14"/>
        <v/>
      </c>
      <c r="AB99" s="48">
        <f t="shared" si="15"/>
        <v>0</v>
      </c>
      <c r="AC99" s="48">
        <f t="shared" si="16"/>
        <v>0</v>
      </c>
    </row>
    <row r="100" spans="1:29" ht="12.75" thickBot="1" x14ac:dyDescent="0.35">
      <c r="A100" s="47">
        <v>95</v>
      </c>
      <c r="B100" s="60"/>
      <c r="C100" s="61"/>
      <c r="D100" s="69"/>
      <c r="E100" s="69"/>
      <c r="F100" s="66"/>
      <c r="G100" s="71" t="str">
        <f t="shared" si="10"/>
        <v/>
      </c>
      <c r="H100" s="56"/>
      <c r="J100" s="45" t="e">
        <f t="shared" si="9"/>
        <v>#N/A</v>
      </c>
      <c r="W100" s="48" t="str">
        <f t="shared" si="11"/>
        <v>(1900)</v>
      </c>
      <c r="X100" s="48" t="e">
        <f t="shared" si="12"/>
        <v>#N/A</v>
      </c>
      <c r="Y100" s="48" t="e">
        <f t="shared" si="13"/>
        <v>#VALUE!</v>
      </c>
      <c r="Z100" s="48" t="str">
        <f t="shared" si="14"/>
        <v/>
      </c>
      <c r="AB100" s="48">
        <f t="shared" si="15"/>
        <v>0</v>
      </c>
      <c r="AC100" s="48">
        <f t="shared" si="16"/>
        <v>0</v>
      </c>
    </row>
    <row r="101" spans="1:29" ht="12" x14ac:dyDescent="0.3"/>
  </sheetData>
  <sheetProtection password="CC7F" sheet="1" objects="1" scenarios="1" selectLockedCells="1"/>
  <mergeCells count="8">
    <mergeCell ref="G4:G5"/>
    <mergeCell ref="H4:H5"/>
    <mergeCell ref="G2:H2"/>
    <mergeCell ref="A4:A5"/>
    <mergeCell ref="B4:B5"/>
    <mergeCell ref="C4:C5"/>
    <mergeCell ref="D4:E4"/>
    <mergeCell ref="F4:F5"/>
  </mergeCells>
  <phoneticPr fontId="1" type="noConversion"/>
  <dataValidations count="1">
    <dataValidation type="list" allowBlank="1" showInputMessage="1" showErrorMessage="1" sqref="F6:F100">
      <formula1>학술회의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C101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13" sqref="I13"/>
    </sheetView>
  </sheetViews>
  <sheetFormatPr defaultColWidth="9" defaultRowHeight="0" customHeight="1" zeroHeight="1" x14ac:dyDescent="0.3"/>
  <cols>
    <col min="1" max="1" width="3.625" style="48" bestFit="1" customWidth="1"/>
    <col min="2" max="2" width="36" style="48" customWidth="1"/>
    <col min="3" max="4" width="15.375" style="48" customWidth="1"/>
    <col min="5" max="5" width="5" style="45" bestFit="1" customWidth="1"/>
    <col min="6" max="6" width="3.25" style="45" bestFit="1" customWidth="1"/>
    <col min="7" max="7" width="4.5" style="45" customWidth="1"/>
    <col min="8" max="8" width="5.375" style="45" customWidth="1"/>
    <col min="9" max="9" width="24.5" style="48" bestFit="1" customWidth="1"/>
    <col min="10" max="10" width="5.625" style="48" bestFit="1" customWidth="1"/>
    <col min="11" max="11" width="4.5" style="48" hidden="1" customWidth="1"/>
    <col min="12" max="12" width="0.625" style="48" hidden="1" customWidth="1"/>
    <col min="13" max="13" width="9" style="45" hidden="1" customWidth="1"/>
    <col min="14" max="14" width="10.625" style="45" hidden="1" customWidth="1"/>
    <col min="15" max="16" width="9" style="45" hidden="1" customWidth="1"/>
    <col min="17" max="22" width="9" style="48" hidden="1" customWidth="1"/>
    <col min="23" max="23" width="20.25" style="48" hidden="1" customWidth="1"/>
    <col min="24" max="29" width="9" style="48" hidden="1" customWidth="1"/>
    <col min="30" max="30" width="0" style="48" hidden="1" customWidth="1"/>
    <col min="31" max="16384" width="9" style="48"/>
  </cols>
  <sheetData>
    <row r="1" spans="1:29" s="41" customFormat="1" ht="26.25" x14ac:dyDescent="0.3">
      <c r="A1" s="39" t="s">
        <v>156</v>
      </c>
      <c r="B1" s="39"/>
      <c r="C1" s="40"/>
      <c r="D1" s="40"/>
      <c r="E1" s="40"/>
      <c r="F1" s="40"/>
      <c r="G1" s="40"/>
      <c r="H1" s="40"/>
      <c r="I1" s="40"/>
      <c r="J1" s="40"/>
      <c r="K1" s="40"/>
      <c r="M1" s="42"/>
      <c r="N1" s="42"/>
      <c r="O1" s="42"/>
      <c r="P1" s="42"/>
    </row>
    <row r="2" spans="1:29" s="41" customFormat="1" ht="28.5" customHeight="1" x14ac:dyDescent="0.3">
      <c r="A2" s="41" t="str">
        <f>총괄표!B7&amp;" "&amp;총괄표!B6</f>
        <v xml:space="preserve"> </v>
      </c>
      <c r="C2" s="132" t="s">
        <v>236</v>
      </c>
      <c r="D2" s="132"/>
      <c r="E2" s="132"/>
      <c r="F2" s="132"/>
      <c r="G2" s="132"/>
      <c r="H2" s="132"/>
      <c r="I2" s="43" t="s">
        <v>44</v>
      </c>
      <c r="J2" s="125">
        <f>SUM(J6:J100)</f>
        <v>0</v>
      </c>
      <c r="K2" s="125"/>
      <c r="M2" s="42"/>
      <c r="N2" s="42"/>
      <c r="O2" s="42"/>
      <c r="P2" s="42"/>
    </row>
    <row r="3" spans="1:29" s="41" customFormat="1" ht="14.25" customHeight="1" x14ac:dyDescent="0.3">
      <c r="C3" s="133"/>
      <c r="D3" s="133"/>
      <c r="E3" s="133"/>
      <c r="F3" s="133"/>
      <c r="G3" s="133"/>
      <c r="H3" s="133"/>
      <c r="M3" s="42"/>
      <c r="N3" s="42"/>
      <c r="O3" s="42"/>
      <c r="P3" s="42"/>
    </row>
    <row r="4" spans="1:29" s="41" customFormat="1" ht="37.5" customHeight="1" x14ac:dyDescent="0.3">
      <c r="A4" s="126" t="s">
        <v>72</v>
      </c>
      <c r="B4" s="126" t="s">
        <v>157</v>
      </c>
      <c r="C4" s="126" t="s">
        <v>158</v>
      </c>
      <c r="D4" s="126" t="s">
        <v>159</v>
      </c>
      <c r="E4" s="129" t="s">
        <v>160</v>
      </c>
      <c r="F4" s="130"/>
      <c r="G4" s="126" t="s">
        <v>161</v>
      </c>
      <c r="H4" s="126" t="s">
        <v>162</v>
      </c>
      <c r="I4" s="126" t="s">
        <v>163</v>
      </c>
      <c r="J4" s="126" t="s">
        <v>68</v>
      </c>
      <c r="K4" s="126" t="s">
        <v>63</v>
      </c>
      <c r="M4" s="42"/>
      <c r="N4" s="42"/>
      <c r="O4" s="42"/>
      <c r="P4" s="42"/>
    </row>
    <row r="5" spans="1:29" s="41" customFormat="1" ht="37.5" customHeight="1" thickBot="1" x14ac:dyDescent="0.35">
      <c r="A5" s="127"/>
      <c r="B5" s="128"/>
      <c r="C5" s="128"/>
      <c r="D5" s="128"/>
      <c r="E5" s="44" t="s">
        <v>64</v>
      </c>
      <c r="F5" s="44" t="s">
        <v>65</v>
      </c>
      <c r="G5" s="128"/>
      <c r="H5" s="128"/>
      <c r="I5" s="128"/>
      <c r="J5" s="127"/>
      <c r="K5" s="127"/>
      <c r="M5" s="45" t="s">
        <v>166</v>
      </c>
      <c r="N5" s="42" t="s">
        <v>120</v>
      </c>
      <c r="O5" s="42" t="s">
        <v>167</v>
      </c>
      <c r="P5" s="42" t="s">
        <v>168</v>
      </c>
      <c r="W5" s="46" t="s">
        <v>176</v>
      </c>
      <c r="X5" s="46" t="s">
        <v>178</v>
      </c>
      <c r="Y5" s="46" t="s">
        <v>177</v>
      </c>
      <c r="Z5" s="46" t="s">
        <v>68</v>
      </c>
      <c r="AA5" s="46" t="s">
        <v>179</v>
      </c>
      <c r="AB5" s="46" t="s">
        <v>206</v>
      </c>
      <c r="AC5" s="46" t="s">
        <v>63</v>
      </c>
    </row>
    <row r="6" spans="1:29" ht="12" x14ac:dyDescent="0.3">
      <c r="A6" s="47">
        <v>1</v>
      </c>
      <c r="B6" s="52"/>
      <c r="C6" s="53"/>
      <c r="D6" s="53"/>
      <c r="E6" s="54"/>
      <c r="F6" s="54"/>
      <c r="G6" s="54"/>
      <c r="H6" s="54"/>
      <c r="I6" s="64"/>
      <c r="J6" s="71" t="str">
        <f>Z6</f>
        <v/>
      </c>
      <c r="K6" s="56"/>
      <c r="M6" s="45">
        <f>IF(G6&gt;3,4,G6)</f>
        <v>0</v>
      </c>
      <c r="N6" s="45" t="e">
        <f t="shared" ref="N6:N37" si="0">VLOOKUP(M6,외부연구비인정환산,2,FALSE)</f>
        <v>#N/A</v>
      </c>
      <c r="O6" s="45" t="e">
        <f t="shared" ref="O6:O37" si="1">IF(G6=1,1,VLOOKUP(H6,외부연구비연구원p,2,FALSE))</f>
        <v>#N/A</v>
      </c>
      <c r="P6" s="45" t="e">
        <f t="shared" ref="P6:P37" si="2">VLOOKUP(I6,외부연구비p,2,FALSE)</f>
        <v>#N/A</v>
      </c>
      <c r="W6" s="48" t="str">
        <f>D6&amp;"("&amp;E6&amp;")"</f>
        <v>()</v>
      </c>
      <c r="X6" s="48" t="e">
        <f>P6</f>
        <v>#N/A</v>
      </c>
      <c r="Y6" s="48" t="e">
        <f>Z6/X6</f>
        <v>#VALUE!</v>
      </c>
      <c r="Z6" s="48" t="str">
        <f>IFERROR(IF(OR(B6="",LEFT(AC6,1)="*"),"",PRODUCT(N6:P6)),"")</f>
        <v/>
      </c>
      <c r="AA6" s="48">
        <f>H6</f>
        <v>0</v>
      </c>
      <c r="AB6" s="48">
        <f>I6</f>
        <v>0</v>
      </c>
      <c r="AC6" s="48">
        <f>K6</f>
        <v>0</v>
      </c>
    </row>
    <row r="7" spans="1:29" ht="12" x14ac:dyDescent="0.3">
      <c r="A7" s="47">
        <v>2</v>
      </c>
      <c r="B7" s="57"/>
      <c r="C7" s="56"/>
      <c r="D7" s="56"/>
      <c r="E7" s="58"/>
      <c r="F7" s="58"/>
      <c r="G7" s="58"/>
      <c r="H7" s="58"/>
      <c r="I7" s="65"/>
      <c r="J7" s="71" t="str">
        <f t="shared" ref="J7:J70" si="3">Z7</f>
        <v/>
      </c>
      <c r="K7" s="56"/>
      <c r="M7" s="45">
        <f t="shared" ref="M7:M70" si="4">IF(G7&gt;3,4,G7)</f>
        <v>0</v>
      </c>
      <c r="N7" s="45" t="e">
        <f t="shared" si="0"/>
        <v>#N/A</v>
      </c>
      <c r="O7" s="49" t="e">
        <f t="shared" si="1"/>
        <v>#N/A</v>
      </c>
      <c r="P7" s="45" t="e">
        <f t="shared" si="2"/>
        <v>#N/A</v>
      </c>
      <c r="W7" s="48" t="str">
        <f t="shared" ref="W7:W70" si="5">D7&amp;"("&amp;E7&amp;")"</f>
        <v>()</v>
      </c>
      <c r="X7" s="48" t="e">
        <f t="shared" ref="X7:X70" si="6">P7</f>
        <v>#N/A</v>
      </c>
      <c r="Y7" s="48" t="e">
        <f t="shared" ref="Y7:Y70" si="7">Z7/X7</f>
        <v>#VALUE!</v>
      </c>
      <c r="Z7" s="48" t="str">
        <f t="shared" ref="Z7:Z70" si="8">IFERROR(IF(OR(B7="",LEFT(AC7,1)="*"),"",PRODUCT(N7:P7)),"")</f>
        <v/>
      </c>
      <c r="AA7" s="48">
        <f t="shared" ref="AA7:AA70" si="9">H7</f>
        <v>0</v>
      </c>
      <c r="AB7" s="48">
        <f t="shared" ref="AB7:AB70" si="10">I7</f>
        <v>0</v>
      </c>
      <c r="AC7" s="48">
        <f t="shared" ref="AC7:AC70" si="11">K7</f>
        <v>0</v>
      </c>
    </row>
    <row r="8" spans="1:29" ht="12" x14ac:dyDescent="0.3">
      <c r="A8" s="47">
        <v>3</v>
      </c>
      <c r="B8" s="57"/>
      <c r="C8" s="56"/>
      <c r="D8" s="56"/>
      <c r="E8" s="58"/>
      <c r="F8" s="58"/>
      <c r="G8" s="58"/>
      <c r="H8" s="58"/>
      <c r="I8" s="65"/>
      <c r="J8" s="71" t="str">
        <f t="shared" si="3"/>
        <v/>
      </c>
      <c r="K8" s="56"/>
      <c r="M8" s="45">
        <f t="shared" si="4"/>
        <v>0</v>
      </c>
      <c r="N8" s="45" t="e">
        <f t="shared" si="0"/>
        <v>#N/A</v>
      </c>
      <c r="O8" s="49" t="e">
        <f t="shared" si="1"/>
        <v>#N/A</v>
      </c>
      <c r="P8" s="45" t="e">
        <f t="shared" si="2"/>
        <v>#N/A</v>
      </c>
      <c r="W8" s="48" t="str">
        <f t="shared" si="5"/>
        <v>()</v>
      </c>
      <c r="X8" s="48" t="e">
        <f t="shared" si="6"/>
        <v>#N/A</v>
      </c>
      <c r="Y8" s="48" t="e">
        <f t="shared" si="7"/>
        <v>#VALUE!</v>
      </c>
      <c r="Z8" s="48" t="str">
        <f t="shared" si="8"/>
        <v/>
      </c>
      <c r="AA8" s="48">
        <f t="shared" si="9"/>
        <v>0</v>
      </c>
      <c r="AB8" s="48">
        <f t="shared" si="10"/>
        <v>0</v>
      </c>
      <c r="AC8" s="48">
        <f t="shared" si="11"/>
        <v>0</v>
      </c>
    </row>
    <row r="9" spans="1:29" ht="12" x14ac:dyDescent="0.3">
      <c r="A9" s="47">
        <v>4</v>
      </c>
      <c r="B9" s="57"/>
      <c r="C9" s="56"/>
      <c r="D9" s="56"/>
      <c r="E9" s="58"/>
      <c r="F9" s="58"/>
      <c r="G9" s="58"/>
      <c r="H9" s="58"/>
      <c r="I9" s="65"/>
      <c r="J9" s="71" t="str">
        <f t="shared" si="3"/>
        <v/>
      </c>
      <c r="K9" s="56"/>
      <c r="M9" s="45">
        <f t="shared" si="4"/>
        <v>0</v>
      </c>
      <c r="N9" s="45" t="e">
        <f t="shared" si="0"/>
        <v>#N/A</v>
      </c>
      <c r="O9" s="49" t="e">
        <f t="shared" si="1"/>
        <v>#N/A</v>
      </c>
      <c r="P9" s="45" t="e">
        <f t="shared" si="2"/>
        <v>#N/A</v>
      </c>
      <c r="W9" s="48" t="str">
        <f t="shared" si="5"/>
        <v>()</v>
      </c>
      <c r="X9" s="48" t="e">
        <f t="shared" si="6"/>
        <v>#N/A</v>
      </c>
      <c r="Y9" s="48" t="e">
        <f t="shared" si="7"/>
        <v>#VALUE!</v>
      </c>
      <c r="Z9" s="48" t="str">
        <f t="shared" si="8"/>
        <v/>
      </c>
      <c r="AA9" s="48">
        <f t="shared" si="9"/>
        <v>0</v>
      </c>
      <c r="AB9" s="48">
        <f t="shared" si="10"/>
        <v>0</v>
      </c>
      <c r="AC9" s="48">
        <f t="shared" si="11"/>
        <v>0</v>
      </c>
    </row>
    <row r="10" spans="1:29" ht="12" x14ac:dyDescent="0.3">
      <c r="A10" s="47">
        <v>5</v>
      </c>
      <c r="B10" s="57"/>
      <c r="C10" s="56"/>
      <c r="D10" s="56"/>
      <c r="E10" s="58"/>
      <c r="F10" s="58"/>
      <c r="G10" s="58"/>
      <c r="H10" s="58"/>
      <c r="I10" s="65"/>
      <c r="J10" s="71" t="str">
        <f t="shared" si="3"/>
        <v/>
      </c>
      <c r="K10" s="56"/>
      <c r="M10" s="45">
        <f t="shared" si="4"/>
        <v>0</v>
      </c>
      <c r="N10" s="45" t="e">
        <f t="shared" si="0"/>
        <v>#N/A</v>
      </c>
      <c r="O10" s="49" t="e">
        <f t="shared" si="1"/>
        <v>#N/A</v>
      </c>
      <c r="P10" s="45" t="e">
        <f t="shared" si="2"/>
        <v>#N/A</v>
      </c>
      <c r="W10" s="48" t="str">
        <f t="shared" si="5"/>
        <v>()</v>
      </c>
      <c r="X10" s="48" t="e">
        <f t="shared" si="6"/>
        <v>#N/A</v>
      </c>
      <c r="Y10" s="48" t="e">
        <f t="shared" si="7"/>
        <v>#VALUE!</v>
      </c>
      <c r="Z10" s="48" t="str">
        <f t="shared" si="8"/>
        <v/>
      </c>
      <c r="AA10" s="48">
        <f t="shared" si="9"/>
        <v>0</v>
      </c>
      <c r="AB10" s="48">
        <f t="shared" si="10"/>
        <v>0</v>
      </c>
      <c r="AC10" s="48">
        <f t="shared" si="11"/>
        <v>0</v>
      </c>
    </row>
    <row r="11" spans="1:29" ht="12" x14ac:dyDescent="0.3">
      <c r="A11" s="47">
        <v>6</v>
      </c>
      <c r="B11" s="57"/>
      <c r="C11" s="56"/>
      <c r="D11" s="56"/>
      <c r="E11" s="58"/>
      <c r="F11" s="58"/>
      <c r="G11" s="58"/>
      <c r="H11" s="58"/>
      <c r="I11" s="65"/>
      <c r="J11" s="71" t="str">
        <f t="shared" si="3"/>
        <v/>
      </c>
      <c r="K11" s="56"/>
      <c r="M11" s="45">
        <f t="shared" si="4"/>
        <v>0</v>
      </c>
      <c r="N11" s="45" t="e">
        <f t="shared" si="0"/>
        <v>#N/A</v>
      </c>
      <c r="O11" s="49" t="e">
        <f t="shared" si="1"/>
        <v>#N/A</v>
      </c>
      <c r="P11" s="45" t="e">
        <f t="shared" si="2"/>
        <v>#N/A</v>
      </c>
      <c r="W11" s="48" t="str">
        <f t="shared" si="5"/>
        <v>()</v>
      </c>
      <c r="X11" s="48" t="e">
        <f t="shared" si="6"/>
        <v>#N/A</v>
      </c>
      <c r="Y11" s="48" t="e">
        <f t="shared" si="7"/>
        <v>#VALUE!</v>
      </c>
      <c r="Z11" s="48" t="str">
        <f t="shared" si="8"/>
        <v/>
      </c>
      <c r="AA11" s="48">
        <f t="shared" si="9"/>
        <v>0</v>
      </c>
      <c r="AB11" s="48">
        <f t="shared" si="10"/>
        <v>0</v>
      </c>
      <c r="AC11" s="48">
        <f t="shared" si="11"/>
        <v>0</v>
      </c>
    </row>
    <row r="12" spans="1:29" ht="12" x14ac:dyDescent="0.3">
      <c r="A12" s="47">
        <v>7</v>
      </c>
      <c r="B12" s="57"/>
      <c r="C12" s="56"/>
      <c r="D12" s="56"/>
      <c r="E12" s="58"/>
      <c r="F12" s="58"/>
      <c r="G12" s="58"/>
      <c r="H12" s="58"/>
      <c r="I12" s="65"/>
      <c r="J12" s="71" t="str">
        <f t="shared" si="3"/>
        <v/>
      </c>
      <c r="K12" s="56"/>
      <c r="M12" s="45">
        <f t="shared" si="4"/>
        <v>0</v>
      </c>
      <c r="N12" s="45" t="e">
        <f t="shared" si="0"/>
        <v>#N/A</v>
      </c>
      <c r="O12" s="49" t="e">
        <f t="shared" si="1"/>
        <v>#N/A</v>
      </c>
      <c r="P12" s="45" t="e">
        <f t="shared" si="2"/>
        <v>#N/A</v>
      </c>
      <c r="W12" s="48" t="str">
        <f t="shared" si="5"/>
        <v>()</v>
      </c>
      <c r="X12" s="48" t="e">
        <f t="shared" si="6"/>
        <v>#N/A</v>
      </c>
      <c r="Y12" s="48" t="e">
        <f t="shared" si="7"/>
        <v>#VALUE!</v>
      </c>
      <c r="Z12" s="48" t="str">
        <f t="shared" si="8"/>
        <v/>
      </c>
      <c r="AA12" s="48">
        <f t="shared" si="9"/>
        <v>0</v>
      </c>
      <c r="AB12" s="48">
        <f t="shared" si="10"/>
        <v>0</v>
      </c>
      <c r="AC12" s="48">
        <f t="shared" si="11"/>
        <v>0</v>
      </c>
    </row>
    <row r="13" spans="1:29" ht="12" x14ac:dyDescent="0.3">
      <c r="A13" s="47">
        <v>8</v>
      </c>
      <c r="B13" s="57"/>
      <c r="C13" s="56"/>
      <c r="D13" s="56"/>
      <c r="E13" s="58"/>
      <c r="F13" s="58"/>
      <c r="G13" s="58"/>
      <c r="H13" s="58"/>
      <c r="I13" s="65"/>
      <c r="J13" s="71" t="str">
        <f t="shared" si="3"/>
        <v/>
      </c>
      <c r="K13" s="56"/>
      <c r="M13" s="45">
        <f t="shared" si="4"/>
        <v>0</v>
      </c>
      <c r="N13" s="45" t="e">
        <f t="shared" si="0"/>
        <v>#N/A</v>
      </c>
      <c r="O13" s="49" t="e">
        <f t="shared" si="1"/>
        <v>#N/A</v>
      </c>
      <c r="P13" s="45" t="e">
        <f t="shared" si="2"/>
        <v>#N/A</v>
      </c>
      <c r="W13" s="48" t="str">
        <f t="shared" si="5"/>
        <v>()</v>
      </c>
      <c r="X13" s="48" t="e">
        <f t="shared" si="6"/>
        <v>#N/A</v>
      </c>
      <c r="Y13" s="48" t="e">
        <f t="shared" si="7"/>
        <v>#VALUE!</v>
      </c>
      <c r="Z13" s="48" t="str">
        <f t="shared" si="8"/>
        <v/>
      </c>
      <c r="AA13" s="48">
        <f t="shared" si="9"/>
        <v>0</v>
      </c>
      <c r="AB13" s="48">
        <f t="shared" si="10"/>
        <v>0</v>
      </c>
      <c r="AC13" s="48">
        <f t="shared" si="11"/>
        <v>0</v>
      </c>
    </row>
    <row r="14" spans="1:29" ht="12" x14ac:dyDescent="0.3">
      <c r="A14" s="47">
        <v>9</v>
      </c>
      <c r="B14" s="57"/>
      <c r="C14" s="56"/>
      <c r="D14" s="56"/>
      <c r="E14" s="58"/>
      <c r="F14" s="58"/>
      <c r="G14" s="58"/>
      <c r="H14" s="58"/>
      <c r="I14" s="65"/>
      <c r="J14" s="71" t="str">
        <f t="shared" si="3"/>
        <v/>
      </c>
      <c r="K14" s="56"/>
      <c r="M14" s="45">
        <f t="shared" si="4"/>
        <v>0</v>
      </c>
      <c r="N14" s="45" t="e">
        <f t="shared" si="0"/>
        <v>#N/A</v>
      </c>
      <c r="O14" s="49" t="e">
        <f t="shared" si="1"/>
        <v>#N/A</v>
      </c>
      <c r="P14" s="45" t="e">
        <f t="shared" si="2"/>
        <v>#N/A</v>
      </c>
      <c r="W14" s="48" t="str">
        <f t="shared" si="5"/>
        <v>()</v>
      </c>
      <c r="X14" s="48" t="e">
        <f t="shared" si="6"/>
        <v>#N/A</v>
      </c>
      <c r="Y14" s="48" t="e">
        <f t="shared" si="7"/>
        <v>#VALUE!</v>
      </c>
      <c r="Z14" s="48" t="str">
        <f t="shared" si="8"/>
        <v/>
      </c>
      <c r="AA14" s="48">
        <f t="shared" si="9"/>
        <v>0</v>
      </c>
      <c r="AB14" s="48">
        <f t="shared" si="10"/>
        <v>0</v>
      </c>
      <c r="AC14" s="48">
        <f t="shared" si="11"/>
        <v>0</v>
      </c>
    </row>
    <row r="15" spans="1:29" ht="12" x14ac:dyDescent="0.3">
      <c r="A15" s="47">
        <v>10</v>
      </c>
      <c r="B15" s="57"/>
      <c r="C15" s="56"/>
      <c r="D15" s="56"/>
      <c r="E15" s="58"/>
      <c r="F15" s="58"/>
      <c r="G15" s="58"/>
      <c r="H15" s="58"/>
      <c r="I15" s="65"/>
      <c r="J15" s="71" t="str">
        <f t="shared" si="3"/>
        <v/>
      </c>
      <c r="K15" s="56"/>
      <c r="M15" s="45">
        <f t="shared" si="4"/>
        <v>0</v>
      </c>
      <c r="N15" s="45" t="e">
        <f t="shared" si="0"/>
        <v>#N/A</v>
      </c>
      <c r="O15" s="49" t="e">
        <f t="shared" si="1"/>
        <v>#N/A</v>
      </c>
      <c r="P15" s="45" t="e">
        <f t="shared" si="2"/>
        <v>#N/A</v>
      </c>
      <c r="W15" s="48" t="str">
        <f t="shared" si="5"/>
        <v>()</v>
      </c>
      <c r="X15" s="48" t="e">
        <f t="shared" si="6"/>
        <v>#N/A</v>
      </c>
      <c r="Y15" s="48" t="e">
        <f t="shared" si="7"/>
        <v>#VALUE!</v>
      </c>
      <c r="Z15" s="48" t="str">
        <f t="shared" si="8"/>
        <v/>
      </c>
      <c r="AA15" s="48">
        <f t="shared" si="9"/>
        <v>0</v>
      </c>
      <c r="AB15" s="48">
        <f t="shared" si="10"/>
        <v>0</v>
      </c>
      <c r="AC15" s="48">
        <f t="shared" si="11"/>
        <v>0</v>
      </c>
    </row>
    <row r="16" spans="1:29" ht="12" x14ac:dyDescent="0.3">
      <c r="A16" s="47">
        <v>11</v>
      </c>
      <c r="B16" s="57"/>
      <c r="C16" s="56"/>
      <c r="D16" s="56"/>
      <c r="E16" s="58"/>
      <c r="F16" s="58"/>
      <c r="G16" s="58"/>
      <c r="H16" s="58"/>
      <c r="I16" s="65"/>
      <c r="J16" s="71" t="str">
        <f t="shared" si="3"/>
        <v/>
      </c>
      <c r="K16" s="56"/>
      <c r="M16" s="45">
        <f t="shared" si="4"/>
        <v>0</v>
      </c>
      <c r="N16" s="45" t="e">
        <f t="shared" si="0"/>
        <v>#N/A</v>
      </c>
      <c r="O16" s="49" t="e">
        <f t="shared" si="1"/>
        <v>#N/A</v>
      </c>
      <c r="P16" s="45" t="e">
        <f t="shared" si="2"/>
        <v>#N/A</v>
      </c>
      <c r="W16" s="48" t="str">
        <f t="shared" si="5"/>
        <v>()</v>
      </c>
      <c r="X16" s="48" t="e">
        <f t="shared" si="6"/>
        <v>#N/A</v>
      </c>
      <c r="Y16" s="48" t="e">
        <f t="shared" si="7"/>
        <v>#VALUE!</v>
      </c>
      <c r="Z16" s="48" t="str">
        <f t="shared" si="8"/>
        <v/>
      </c>
      <c r="AA16" s="48">
        <f t="shared" si="9"/>
        <v>0</v>
      </c>
      <c r="AB16" s="48">
        <f t="shared" si="10"/>
        <v>0</v>
      </c>
      <c r="AC16" s="48">
        <f t="shared" si="11"/>
        <v>0</v>
      </c>
    </row>
    <row r="17" spans="1:29" ht="12" x14ac:dyDescent="0.3">
      <c r="A17" s="47">
        <v>12</v>
      </c>
      <c r="B17" s="57"/>
      <c r="C17" s="56"/>
      <c r="D17" s="56"/>
      <c r="E17" s="58"/>
      <c r="F17" s="58"/>
      <c r="G17" s="58"/>
      <c r="H17" s="58"/>
      <c r="I17" s="65"/>
      <c r="J17" s="71" t="str">
        <f t="shared" si="3"/>
        <v/>
      </c>
      <c r="K17" s="56"/>
      <c r="M17" s="45">
        <f t="shared" si="4"/>
        <v>0</v>
      </c>
      <c r="N17" s="45" t="e">
        <f t="shared" si="0"/>
        <v>#N/A</v>
      </c>
      <c r="O17" s="49" t="e">
        <f t="shared" si="1"/>
        <v>#N/A</v>
      </c>
      <c r="P17" s="45" t="e">
        <f t="shared" si="2"/>
        <v>#N/A</v>
      </c>
      <c r="W17" s="48" t="str">
        <f t="shared" si="5"/>
        <v>()</v>
      </c>
      <c r="X17" s="48" t="e">
        <f t="shared" si="6"/>
        <v>#N/A</v>
      </c>
      <c r="Y17" s="48" t="e">
        <f t="shared" si="7"/>
        <v>#VALUE!</v>
      </c>
      <c r="Z17" s="48" t="str">
        <f t="shared" si="8"/>
        <v/>
      </c>
      <c r="AA17" s="48">
        <f t="shared" si="9"/>
        <v>0</v>
      </c>
      <c r="AB17" s="48">
        <f t="shared" si="10"/>
        <v>0</v>
      </c>
      <c r="AC17" s="48">
        <f t="shared" si="11"/>
        <v>0</v>
      </c>
    </row>
    <row r="18" spans="1:29" ht="12" x14ac:dyDescent="0.3">
      <c r="A18" s="47">
        <v>13</v>
      </c>
      <c r="B18" s="57"/>
      <c r="C18" s="56"/>
      <c r="D18" s="56"/>
      <c r="E18" s="58"/>
      <c r="F18" s="58"/>
      <c r="G18" s="58"/>
      <c r="H18" s="58"/>
      <c r="I18" s="65"/>
      <c r="J18" s="71" t="str">
        <f t="shared" si="3"/>
        <v/>
      </c>
      <c r="K18" s="56"/>
      <c r="M18" s="45">
        <f t="shared" si="4"/>
        <v>0</v>
      </c>
      <c r="N18" s="45" t="e">
        <f t="shared" si="0"/>
        <v>#N/A</v>
      </c>
      <c r="O18" s="49" t="e">
        <f t="shared" si="1"/>
        <v>#N/A</v>
      </c>
      <c r="P18" s="45" t="e">
        <f t="shared" si="2"/>
        <v>#N/A</v>
      </c>
      <c r="W18" s="48" t="str">
        <f t="shared" si="5"/>
        <v>()</v>
      </c>
      <c r="X18" s="48" t="e">
        <f t="shared" si="6"/>
        <v>#N/A</v>
      </c>
      <c r="Y18" s="48" t="e">
        <f t="shared" si="7"/>
        <v>#VALUE!</v>
      </c>
      <c r="Z18" s="48" t="str">
        <f t="shared" si="8"/>
        <v/>
      </c>
      <c r="AA18" s="48">
        <f t="shared" si="9"/>
        <v>0</v>
      </c>
      <c r="AB18" s="48">
        <f t="shared" si="10"/>
        <v>0</v>
      </c>
      <c r="AC18" s="48">
        <f t="shared" si="11"/>
        <v>0</v>
      </c>
    </row>
    <row r="19" spans="1:29" ht="12" x14ac:dyDescent="0.3">
      <c r="A19" s="47">
        <v>14</v>
      </c>
      <c r="B19" s="57"/>
      <c r="C19" s="56"/>
      <c r="D19" s="56"/>
      <c r="E19" s="58"/>
      <c r="F19" s="58"/>
      <c r="G19" s="58"/>
      <c r="H19" s="58"/>
      <c r="I19" s="65"/>
      <c r="J19" s="71" t="str">
        <f t="shared" si="3"/>
        <v/>
      </c>
      <c r="K19" s="56"/>
      <c r="M19" s="45">
        <f t="shared" si="4"/>
        <v>0</v>
      </c>
      <c r="N19" s="45" t="e">
        <f t="shared" si="0"/>
        <v>#N/A</v>
      </c>
      <c r="O19" s="49" t="e">
        <f t="shared" si="1"/>
        <v>#N/A</v>
      </c>
      <c r="P19" s="45" t="e">
        <f t="shared" si="2"/>
        <v>#N/A</v>
      </c>
      <c r="W19" s="48" t="str">
        <f t="shared" si="5"/>
        <v>()</v>
      </c>
      <c r="X19" s="48" t="e">
        <f t="shared" si="6"/>
        <v>#N/A</v>
      </c>
      <c r="Y19" s="48" t="e">
        <f t="shared" si="7"/>
        <v>#VALUE!</v>
      </c>
      <c r="Z19" s="48" t="str">
        <f t="shared" si="8"/>
        <v/>
      </c>
      <c r="AA19" s="48">
        <f t="shared" si="9"/>
        <v>0</v>
      </c>
      <c r="AB19" s="48">
        <f t="shared" si="10"/>
        <v>0</v>
      </c>
      <c r="AC19" s="48">
        <f t="shared" si="11"/>
        <v>0</v>
      </c>
    </row>
    <row r="20" spans="1:29" ht="12" x14ac:dyDescent="0.3">
      <c r="A20" s="47">
        <v>15</v>
      </c>
      <c r="B20" s="57"/>
      <c r="C20" s="56"/>
      <c r="D20" s="56"/>
      <c r="E20" s="58"/>
      <c r="F20" s="58"/>
      <c r="G20" s="58"/>
      <c r="H20" s="58"/>
      <c r="I20" s="65"/>
      <c r="J20" s="71" t="str">
        <f t="shared" si="3"/>
        <v/>
      </c>
      <c r="K20" s="56"/>
      <c r="M20" s="45">
        <f t="shared" si="4"/>
        <v>0</v>
      </c>
      <c r="N20" s="45" t="e">
        <f t="shared" si="0"/>
        <v>#N/A</v>
      </c>
      <c r="O20" s="49" t="e">
        <f t="shared" si="1"/>
        <v>#N/A</v>
      </c>
      <c r="P20" s="45" t="e">
        <f t="shared" si="2"/>
        <v>#N/A</v>
      </c>
      <c r="W20" s="48" t="str">
        <f t="shared" si="5"/>
        <v>()</v>
      </c>
      <c r="X20" s="48" t="e">
        <f t="shared" si="6"/>
        <v>#N/A</v>
      </c>
      <c r="Y20" s="48" t="e">
        <f t="shared" si="7"/>
        <v>#VALUE!</v>
      </c>
      <c r="Z20" s="48" t="str">
        <f t="shared" si="8"/>
        <v/>
      </c>
      <c r="AA20" s="48">
        <f t="shared" si="9"/>
        <v>0</v>
      </c>
      <c r="AB20" s="48">
        <f t="shared" si="10"/>
        <v>0</v>
      </c>
      <c r="AC20" s="48">
        <f t="shared" si="11"/>
        <v>0</v>
      </c>
    </row>
    <row r="21" spans="1:29" ht="12" x14ac:dyDescent="0.3">
      <c r="A21" s="47">
        <v>16</v>
      </c>
      <c r="B21" s="57"/>
      <c r="C21" s="56"/>
      <c r="D21" s="56"/>
      <c r="E21" s="58"/>
      <c r="F21" s="58"/>
      <c r="G21" s="58"/>
      <c r="H21" s="58"/>
      <c r="I21" s="65"/>
      <c r="J21" s="71" t="str">
        <f t="shared" si="3"/>
        <v/>
      </c>
      <c r="K21" s="56"/>
      <c r="M21" s="45">
        <f t="shared" si="4"/>
        <v>0</v>
      </c>
      <c r="N21" s="45" t="e">
        <f t="shared" si="0"/>
        <v>#N/A</v>
      </c>
      <c r="O21" s="49" t="e">
        <f t="shared" si="1"/>
        <v>#N/A</v>
      </c>
      <c r="P21" s="45" t="e">
        <f t="shared" si="2"/>
        <v>#N/A</v>
      </c>
      <c r="W21" s="48" t="str">
        <f t="shared" si="5"/>
        <v>()</v>
      </c>
      <c r="X21" s="48" t="e">
        <f t="shared" si="6"/>
        <v>#N/A</v>
      </c>
      <c r="Y21" s="48" t="e">
        <f t="shared" si="7"/>
        <v>#VALUE!</v>
      </c>
      <c r="Z21" s="48" t="str">
        <f t="shared" si="8"/>
        <v/>
      </c>
      <c r="AA21" s="48">
        <f t="shared" si="9"/>
        <v>0</v>
      </c>
      <c r="AB21" s="48">
        <f t="shared" si="10"/>
        <v>0</v>
      </c>
      <c r="AC21" s="48">
        <f t="shared" si="11"/>
        <v>0</v>
      </c>
    </row>
    <row r="22" spans="1:29" ht="12" x14ac:dyDescent="0.3">
      <c r="A22" s="47">
        <v>17</v>
      </c>
      <c r="B22" s="57"/>
      <c r="C22" s="56"/>
      <c r="D22" s="56"/>
      <c r="E22" s="58"/>
      <c r="F22" s="58"/>
      <c r="G22" s="58"/>
      <c r="H22" s="58"/>
      <c r="I22" s="65"/>
      <c r="J22" s="71" t="str">
        <f t="shared" si="3"/>
        <v/>
      </c>
      <c r="K22" s="56"/>
      <c r="M22" s="45">
        <f t="shared" si="4"/>
        <v>0</v>
      </c>
      <c r="N22" s="45" t="e">
        <f t="shared" si="0"/>
        <v>#N/A</v>
      </c>
      <c r="O22" s="49" t="e">
        <f t="shared" si="1"/>
        <v>#N/A</v>
      </c>
      <c r="P22" s="45" t="e">
        <f t="shared" si="2"/>
        <v>#N/A</v>
      </c>
      <c r="W22" s="48" t="str">
        <f t="shared" si="5"/>
        <v>()</v>
      </c>
      <c r="X22" s="48" t="e">
        <f t="shared" si="6"/>
        <v>#N/A</v>
      </c>
      <c r="Y22" s="48" t="e">
        <f t="shared" si="7"/>
        <v>#VALUE!</v>
      </c>
      <c r="Z22" s="48" t="str">
        <f t="shared" si="8"/>
        <v/>
      </c>
      <c r="AA22" s="48">
        <f t="shared" si="9"/>
        <v>0</v>
      </c>
      <c r="AB22" s="48">
        <f t="shared" si="10"/>
        <v>0</v>
      </c>
      <c r="AC22" s="48">
        <f t="shared" si="11"/>
        <v>0</v>
      </c>
    </row>
    <row r="23" spans="1:29" ht="12" x14ac:dyDescent="0.3">
      <c r="A23" s="47">
        <v>18</v>
      </c>
      <c r="B23" s="57"/>
      <c r="C23" s="56"/>
      <c r="D23" s="56"/>
      <c r="E23" s="58"/>
      <c r="F23" s="58"/>
      <c r="G23" s="58"/>
      <c r="H23" s="58"/>
      <c r="I23" s="65"/>
      <c r="J23" s="71" t="str">
        <f t="shared" si="3"/>
        <v/>
      </c>
      <c r="K23" s="56"/>
      <c r="M23" s="45">
        <f t="shared" si="4"/>
        <v>0</v>
      </c>
      <c r="N23" s="45" t="e">
        <f t="shared" si="0"/>
        <v>#N/A</v>
      </c>
      <c r="O23" s="49" t="e">
        <f t="shared" si="1"/>
        <v>#N/A</v>
      </c>
      <c r="P23" s="45" t="e">
        <f t="shared" si="2"/>
        <v>#N/A</v>
      </c>
      <c r="W23" s="48" t="str">
        <f t="shared" si="5"/>
        <v>()</v>
      </c>
      <c r="X23" s="48" t="e">
        <f t="shared" si="6"/>
        <v>#N/A</v>
      </c>
      <c r="Y23" s="48" t="e">
        <f t="shared" si="7"/>
        <v>#VALUE!</v>
      </c>
      <c r="Z23" s="48" t="str">
        <f t="shared" si="8"/>
        <v/>
      </c>
      <c r="AA23" s="48">
        <f t="shared" si="9"/>
        <v>0</v>
      </c>
      <c r="AB23" s="48">
        <f t="shared" si="10"/>
        <v>0</v>
      </c>
      <c r="AC23" s="48">
        <f t="shared" si="11"/>
        <v>0</v>
      </c>
    </row>
    <row r="24" spans="1:29" ht="12" x14ac:dyDescent="0.3">
      <c r="A24" s="47">
        <v>19</v>
      </c>
      <c r="B24" s="57"/>
      <c r="C24" s="56"/>
      <c r="D24" s="56"/>
      <c r="E24" s="58"/>
      <c r="F24" s="58"/>
      <c r="G24" s="58"/>
      <c r="H24" s="58"/>
      <c r="I24" s="65"/>
      <c r="J24" s="71" t="str">
        <f t="shared" si="3"/>
        <v/>
      </c>
      <c r="K24" s="56"/>
      <c r="M24" s="45">
        <f t="shared" si="4"/>
        <v>0</v>
      </c>
      <c r="N24" s="45" t="e">
        <f t="shared" si="0"/>
        <v>#N/A</v>
      </c>
      <c r="O24" s="49" t="e">
        <f t="shared" si="1"/>
        <v>#N/A</v>
      </c>
      <c r="P24" s="45" t="e">
        <f t="shared" si="2"/>
        <v>#N/A</v>
      </c>
      <c r="W24" s="48" t="str">
        <f t="shared" si="5"/>
        <v>()</v>
      </c>
      <c r="X24" s="48" t="e">
        <f t="shared" si="6"/>
        <v>#N/A</v>
      </c>
      <c r="Y24" s="48" t="e">
        <f t="shared" si="7"/>
        <v>#VALUE!</v>
      </c>
      <c r="Z24" s="48" t="str">
        <f t="shared" si="8"/>
        <v/>
      </c>
      <c r="AA24" s="48">
        <f t="shared" si="9"/>
        <v>0</v>
      </c>
      <c r="AB24" s="48">
        <f t="shared" si="10"/>
        <v>0</v>
      </c>
      <c r="AC24" s="48">
        <f t="shared" si="11"/>
        <v>0</v>
      </c>
    </row>
    <row r="25" spans="1:29" ht="12" x14ac:dyDescent="0.3">
      <c r="A25" s="47">
        <v>20</v>
      </c>
      <c r="B25" s="57"/>
      <c r="C25" s="56"/>
      <c r="D25" s="56"/>
      <c r="E25" s="58"/>
      <c r="F25" s="58"/>
      <c r="G25" s="58"/>
      <c r="H25" s="58"/>
      <c r="I25" s="65"/>
      <c r="J25" s="71" t="str">
        <f t="shared" si="3"/>
        <v/>
      </c>
      <c r="K25" s="56"/>
      <c r="M25" s="45">
        <f t="shared" si="4"/>
        <v>0</v>
      </c>
      <c r="N25" s="45" t="e">
        <f t="shared" si="0"/>
        <v>#N/A</v>
      </c>
      <c r="O25" s="49" t="e">
        <f t="shared" si="1"/>
        <v>#N/A</v>
      </c>
      <c r="P25" s="45" t="e">
        <f t="shared" si="2"/>
        <v>#N/A</v>
      </c>
      <c r="W25" s="48" t="str">
        <f t="shared" si="5"/>
        <v>()</v>
      </c>
      <c r="X25" s="48" t="e">
        <f t="shared" si="6"/>
        <v>#N/A</v>
      </c>
      <c r="Y25" s="48" t="e">
        <f t="shared" si="7"/>
        <v>#VALUE!</v>
      </c>
      <c r="Z25" s="48" t="str">
        <f t="shared" si="8"/>
        <v/>
      </c>
      <c r="AA25" s="48">
        <f t="shared" si="9"/>
        <v>0</v>
      </c>
      <c r="AB25" s="48">
        <f t="shared" si="10"/>
        <v>0</v>
      </c>
      <c r="AC25" s="48">
        <f t="shared" si="11"/>
        <v>0</v>
      </c>
    </row>
    <row r="26" spans="1:29" ht="12" x14ac:dyDescent="0.3">
      <c r="A26" s="47">
        <v>21</v>
      </c>
      <c r="B26" s="57"/>
      <c r="C26" s="56"/>
      <c r="D26" s="56"/>
      <c r="E26" s="58"/>
      <c r="F26" s="58"/>
      <c r="G26" s="58"/>
      <c r="H26" s="58"/>
      <c r="I26" s="65"/>
      <c r="J26" s="71" t="str">
        <f t="shared" si="3"/>
        <v/>
      </c>
      <c r="K26" s="56"/>
      <c r="M26" s="45">
        <f t="shared" si="4"/>
        <v>0</v>
      </c>
      <c r="N26" s="45" t="e">
        <f t="shared" si="0"/>
        <v>#N/A</v>
      </c>
      <c r="O26" s="49" t="e">
        <f t="shared" si="1"/>
        <v>#N/A</v>
      </c>
      <c r="P26" s="45" t="e">
        <f t="shared" si="2"/>
        <v>#N/A</v>
      </c>
      <c r="W26" s="48" t="str">
        <f t="shared" si="5"/>
        <v>()</v>
      </c>
      <c r="X26" s="48" t="e">
        <f t="shared" si="6"/>
        <v>#N/A</v>
      </c>
      <c r="Y26" s="48" t="e">
        <f t="shared" si="7"/>
        <v>#VALUE!</v>
      </c>
      <c r="Z26" s="48" t="str">
        <f t="shared" si="8"/>
        <v/>
      </c>
      <c r="AA26" s="48">
        <f t="shared" si="9"/>
        <v>0</v>
      </c>
      <c r="AB26" s="48">
        <f t="shared" si="10"/>
        <v>0</v>
      </c>
      <c r="AC26" s="48">
        <f t="shared" si="11"/>
        <v>0</v>
      </c>
    </row>
    <row r="27" spans="1:29" ht="12" x14ac:dyDescent="0.3">
      <c r="A27" s="47">
        <v>22</v>
      </c>
      <c r="B27" s="57"/>
      <c r="C27" s="56"/>
      <c r="D27" s="56"/>
      <c r="E27" s="58"/>
      <c r="F27" s="58"/>
      <c r="G27" s="58"/>
      <c r="H27" s="58"/>
      <c r="I27" s="65"/>
      <c r="J27" s="71" t="str">
        <f t="shared" si="3"/>
        <v/>
      </c>
      <c r="K27" s="56"/>
      <c r="M27" s="45">
        <f t="shared" si="4"/>
        <v>0</v>
      </c>
      <c r="N27" s="45" t="e">
        <f t="shared" si="0"/>
        <v>#N/A</v>
      </c>
      <c r="O27" s="49" t="e">
        <f t="shared" si="1"/>
        <v>#N/A</v>
      </c>
      <c r="P27" s="45" t="e">
        <f t="shared" si="2"/>
        <v>#N/A</v>
      </c>
      <c r="W27" s="48" t="str">
        <f t="shared" si="5"/>
        <v>()</v>
      </c>
      <c r="X27" s="48" t="e">
        <f t="shared" si="6"/>
        <v>#N/A</v>
      </c>
      <c r="Y27" s="48" t="e">
        <f t="shared" si="7"/>
        <v>#VALUE!</v>
      </c>
      <c r="Z27" s="48" t="str">
        <f t="shared" si="8"/>
        <v/>
      </c>
      <c r="AA27" s="48">
        <f t="shared" si="9"/>
        <v>0</v>
      </c>
      <c r="AB27" s="48">
        <f t="shared" si="10"/>
        <v>0</v>
      </c>
      <c r="AC27" s="48">
        <f t="shared" si="11"/>
        <v>0</v>
      </c>
    </row>
    <row r="28" spans="1:29" ht="12" x14ac:dyDescent="0.3">
      <c r="A28" s="47">
        <v>23</v>
      </c>
      <c r="B28" s="57"/>
      <c r="C28" s="56"/>
      <c r="D28" s="56"/>
      <c r="E28" s="58"/>
      <c r="F28" s="58"/>
      <c r="G28" s="58"/>
      <c r="H28" s="58"/>
      <c r="I28" s="65"/>
      <c r="J28" s="71" t="str">
        <f t="shared" si="3"/>
        <v/>
      </c>
      <c r="K28" s="56"/>
      <c r="M28" s="45">
        <f t="shared" si="4"/>
        <v>0</v>
      </c>
      <c r="N28" s="45" t="e">
        <f t="shared" si="0"/>
        <v>#N/A</v>
      </c>
      <c r="O28" s="49" t="e">
        <f t="shared" si="1"/>
        <v>#N/A</v>
      </c>
      <c r="P28" s="45" t="e">
        <f t="shared" si="2"/>
        <v>#N/A</v>
      </c>
      <c r="W28" s="48" t="str">
        <f t="shared" si="5"/>
        <v>()</v>
      </c>
      <c r="X28" s="48" t="e">
        <f t="shared" si="6"/>
        <v>#N/A</v>
      </c>
      <c r="Y28" s="48" t="e">
        <f t="shared" si="7"/>
        <v>#VALUE!</v>
      </c>
      <c r="Z28" s="48" t="str">
        <f t="shared" si="8"/>
        <v/>
      </c>
      <c r="AA28" s="48">
        <f t="shared" si="9"/>
        <v>0</v>
      </c>
      <c r="AB28" s="48">
        <f t="shared" si="10"/>
        <v>0</v>
      </c>
      <c r="AC28" s="48">
        <f t="shared" si="11"/>
        <v>0</v>
      </c>
    </row>
    <row r="29" spans="1:29" ht="12" x14ac:dyDescent="0.3">
      <c r="A29" s="47">
        <v>24</v>
      </c>
      <c r="B29" s="57"/>
      <c r="C29" s="56"/>
      <c r="D29" s="56"/>
      <c r="E29" s="58"/>
      <c r="F29" s="58"/>
      <c r="G29" s="58"/>
      <c r="H29" s="58"/>
      <c r="I29" s="65"/>
      <c r="J29" s="71" t="str">
        <f t="shared" si="3"/>
        <v/>
      </c>
      <c r="K29" s="56"/>
      <c r="M29" s="45">
        <f t="shared" si="4"/>
        <v>0</v>
      </c>
      <c r="N29" s="45" t="e">
        <f t="shared" si="0"/>
        <v>#N/A</v>
      </c>
      <c r="O29" s="49" t="e">
        <f t="shared" si="1"/>
        <v>#N/A</v>
      </c>
      <c r="P29" s="45" t="e">
        <f t="shared" si="2"/>
        <v>#N/A</v>
      </c>
      <c r="W29" s="48" t="str">
        <f t="shared" si="5"/>
        <v>()</v>
      </c>
      <c r="X29" s="48" t="e">
        <f t="shared" si="6"/>
        <v>#N/A</v>
      </c>
      <c r="Y29" s="48" t="e">
        <f t="shared" si="7"/>
        <v>#VALUE!</v>
      </c>
      <c r="Z29" s="48" t="str">
        <f t="shared" si="8"/>
        <v/>
      </c>
      <c r="AA29" s="48">
        <f t="shared" si="9"/>
        <v>0</v>
      </c>
      <c r="AB29" s="48">
        <f t="shared" si="10"/>
        <v>0</v>
      </c>
      <c r="AC29" s="48">
        <f t="shared" si="11"/>
        <v>0</v>
      </c>
    </row>
    <row r="30" spans="1:29" ht="12" x14ac:dyDescent="0.3">
      <c r="A30" s="47">
        <v>25</v>
      </c>
      <c r="B30" s="57"/>
      <c r="C30" s="56"/>
      <c r="D30" s="56"/>
      <c r="E30" s="58"/>
      <c r="F30" s="58"/>
      <c r="G30" s="58"/>
      <c r="H30" s="58"/>
      <c r="I30" s="65"/>
      <c r="J30" s="71" t="str">
        <f t="shared" si="3"/>
        <v/>
      </c>
      <c r="K30" s="56"/>
      <c r="M30" s="45">
        <f t="shared" si="4"/>
        <v>0</v>
      </c>
      <c r="N30" s="45" t="e">
        <f t="shared" si="0"/>
        <v>#N/A</v>
      </c>
      <c r="O30" s="49" t="e">
        <f t="shared" si="1"/>
        <v>#N/A</v>
      </c>
      <c r="P30" s="45" t="e">
        <f t="shared" si="2"/>
        <v>#N/A</v>
      </c>
      <c r="W30" s="48" t="str">
        <f t="shared" si="5"/>
        <v>()</v>
      </c>
      <c r="X30" s="48" t="e">
        <f t="shared" si="6"/>
        <v>#N/A</v>
      </c>
      <c r="Y30" s="48" t="e">
        <f t="shared" si="7"/>
        <v>#VALUE!</v>
      </c>
      <c r="Z30" s="48" t="str">
        <f t="shared" si="8"/>
        <v/>
      </c>
      <c r="AA30" s="48">
        <f t="shared" si="9"/>
        <v>0</v>
      </c>
      <c r="AB30" s="48">
        <f t="shared" si="10"/>
        <v>0</v>
      </c>
      <c r="AC30" s="48">
        <f t="shared" si="11"/>
        <v>0</v>
      </c>
    </row>
    <row r="31" spans="1:29" ht="12" x14ac:dyDescent="0.3">
      <c r="A31" s="47">
        <v>26</v>
      </c>
      <c r="B31" s="57"/>
      <c r="C31" s="56"/>
      <c r="D31" s="56"/>
      <c r="E31" s="58"/>
      <c r="F31" s="58"/>
      <c r="G31" s="58"/>
      <c r="H31" s="58"/>
      <c r="I31" s="65"/>
      <c r="J31" s="71" t="str">
        <f t="shared" si="3"/>
        <v/>
      </c>
      <c r="K31" s="56"/>
      <c r="M31" s="45">
        <f t="shared" si="4"/>
        <v>0</v>
      </c>
      <c r="N31" s="45" t="e">
        <f t="shared" si="0"/>
        <v>#N/A</v>
      </c>
      <c r="O31" s="49" t="e">
        <f t="shared" si="1"/>
        <v>#N/A</v>
      </c>
      <c r="P31" s="45" t="e">
        <f t="shared" si="2"/>
        <v>#N/A</v>
      </c>
      <c r="W31" s="48" t="str">
        <f t="shared" si="5"/>
        <v>()</v>
      </c>
      <c r="X31" s="48" t="e">
        <f t="shared" si="6"/>
        <v>#N/A</v>
      </c>
      <c r="Y31" s="48" t="e">
        <f t="shared" si="7"/>
        <v>#VALUE!</v>
      </c>
      <c r="Z31" s="48" t="str">
        <f t="shared" si="8"/>
        <v/>
      </c>
      <c r="AA31" s="48">
        <f t="shared" si="9"/>
        <v>0</v>
      </c>
      <c r="AB31" s="48">
        <f t="shared" si="10"/>
        <v>0</v>
      </c>
      <c r="AC31" s="48">
        <f t="shared" si="11"/>
        <v>0</v>
      </c>
    </row>
    <row r="32" spans="1:29" ht="12" x14ac:dyDescent="0.3">
      <c r="A32" s="47">
        <v>27</v>
      </c>
      <c r="B32" s="57"/>
      <c r="C32" s="56"/>
      <c r="D32" s="56"/>
      <c r="E32" s="58"/>
      <c r="F32" s="58"/>
      <c r="G32" s="58"/>
      <c r="H32" s="58"/>
      <c r="I32" s="65"/>
      <c r="J32" s="71" t="str">
        <f t="shared" si="3"/>
        <v/>
      </c>
      <c r="K32" s="56"/>
      <c r="M32" s="45">
        <f t="shared" si="4"/>
        <v>0</v>
      </c>
      <c r="N32" s="45" t="e">
        <f t="shared" si="0"/>
        <v>#N/A</v>
      </c>
      <c r="O32" s="49" t="e">
        <f t="shared" si="1"/>
        <v>#N/A</v>
      </c>
      <c r="P32" s="45" t="e">
        <f t="shared" si="2"/>
        <v>#N/A</v>
      </c>
      <c r="W32" s="48" t="str">
        <f t="shared" si="5"/>
        <v>()</v>
      </c>
      <c r="X32" s="48" t="e">
        <f t="shared" si="6"/>
        <v>#N/A</v>
      </c>
      <c r="Y32" s="48" t="e">
        <f t="shared" si="7"/>
        <v>#VALUE!</v>
      </c>
      <c r="Z32" s="48" t="str">
        <f t="shared" si="8"/>
        <v/>
      </c>
      <c r="AA32" s="48">
        <f t="shared" si="9"/>
        <v>0</v>
      </c>
      <c r="AB32" s="48">
        <f t="shared" si="10"/>
        <v>0</v>
      </c>
      <c r="AC32" s="48">
        <f t="shared" si="11"/>
        <v>0</v>
      </c>
    </row>
    <row r="33" spans="1:29" ht="12" x14ac:dyDescent="0.3">
      <c r="A33" s="47">
        <v>28</v>
      </c>
      <c r="B33" s="57"/>
      <c r="C33" s="56"/>
      <c r="D33" s="56"/>
      <c r="E33" s="58"/>
      <c r="F33" s="58"/>
      <c r="G33" s="58"/>
      <c r="H33" s="58"/>
      <c r="I33" s="65"/>
      <c r="J33" s="71" t="str">
        <f t="shared" si="3"/>
        <v/>
      </c>
      <c r="K33" s="56"/>
      <c r="M33" s="45">
        <f t="shared" si="4"/>
        <v>0</v>
      </c>
      <c r="N33" s="45" t="e">
        <f t="shared" si="0"/>
        <v>#N/A</v>
      </c>
      <c r="O33" s="49" t="e">
        <f t="shared" si="1"/>
        <v>#N/A</v>
      </c>
      <c r="P33" s="45" t="e">
        <f t="shared" si="2"/>
        <v>#N/A</v>
      </c>
      <c r="W33" s="48" t="str">
        <f t="shared" si="5"/>
        <v>()</v>
      </c>
      <c r="X33" s="48" t="e">
        <f t="shared" si="6"/>
        <v>#N/A</v>
      </c>
      <c r="Y33" s="48" t="e">
        <f t="shared" si="7"/>
        <v>#VALUE!</v>
      </c>
      <c r="Z33" s="48" t="str">
        <f t="shared" si="8"/>
        <v/>
      </c>
      <c r="AA33" s="48">
        <f t="shared" si="9"/>
        <v>0</v>
      </c>
      <c r="AB33" s="48">
        <f t="shared" si="10"/>
        <v>0</v>
      </c>
      <c r="AC33" s="48">
        <f t="shared" si="11"/>
        <v>0</v>
      </c>
    </row>
    <row r="34" spans="1:29" ht="12" x14ac:dyDescent="0.3">
      <c r="A34" s="47">
        <v>29</v>
      </c>
      <c r="B34" s="57"/>
      <c r="C34" s="56"/>
      <c r="D34" s="56"/>
      <c r="E34" s="58"/>
      <c r="F34" s="58"/>
      <c r="G34" s="58"/>
      <c r="H34" s="58"/>
      <c r="I34" s="65"/>
      <c r="J34" s="71" t="str">
        <f t="shared" si="3"/>
        <v/>
      </c>
      <c r="K34" s="56"/>
      <c r="M34" s="45">
        <f t="shared" si="4"/>
        <v>0</v>
      </c>
      <c r="N34" s="45" t="e">
        <f t="shared" si="0"/>
        <v>#N/A</v>
      </c>
      <c r="O34" s="49" t="e">
        <f t="shared" si="1"/>
        <v>#N/A</v>
      </c>
      <c r="P34" s="45" t="e">
        <f t="shared" si="2"/>
        <v>#N/A</v>
      </c>
      <c r="W34" s="48" t="str">
        <f t="shared" si="5"/>
        <v>()</v>
      </c>
      <c r="X34" s="48" t="e">
        <f t="shared" si="6"/>
        <v>#N/A</v>
      </c>
      <c r="Y34" s="48" t="e">
        <f t="shared" si="7"/>
        <v>#VALUE!</v>
      </c>
      <c r="Z34" s="48" t="str">
        <f t="shared" si="8"/>
        <v/>
      </c>
      <c r="AA34" s="48">
        <f t="shared" si="9"/>
        <v>0</v>
      </c>
      <c r="AB34" s="48">
        <f t="shared" si="10"/>
        <v>0</v>
      </c>
      <c r="AC34" s="48">
        <f t="shared" si="11"/>
        <v>0</v>
      </c>
    </row>
    <row r="35" spans="1:29" ht="12" x14ac:dyDescent="0.3">
      <c r="A35" s="47">
        <v>30</v>
      </c>
      <c r="B35" s="57"/>
      <c r="C35" s="56"/>
      <c r="D35" s="56"/>
      <c r="E35" s="58"/>
      <c r="F35" s="58"/>
      <c r="G35" s="58"/>
      <c r="H35" s="58"/>
      <c r="I35" s="65"/>
      <c r="J35" s="71" t="str">
        <f t="shared" si="3"/>
        <v/>
      </c>
      <c r="K35" s="56"/>
      <c r="M35" s="45">
        <f t="shared" si="4"/>
        <v>0</v>
      </c>
      <c r="N35" s="45" t="e">
        <f t="shared" si="0"/>
        <v>#N/A</v>
      </c>
      <c r="O35" s="49" t="e">
        <f t="shared" si="1"/>
        <v>#N/A</v>
      </c>
      <c r="P35" s="45" t="e">
        <f t="shared" si="2"/>
        <v>#N/A</v>
      </c>
      <c r="W35" s="48" t="str">
        <f t="shared" si="5"/>
        <v>()</v>
      </c>
      <c r="X35" s="48" t="e">
        <f t="shared" si="6"/>
        <v>#N/A</v>
      </c>
      <c r="Y35" s="48" t="e">
        <f t="shared" si="7"/>
        <v>#VALUE!</v>
      </c>
      <c r="Z35" s="48" t="str">
        <f t="shared" si="8"/>
        <v/>
      </c>
      <c r="AA35" s="48">
        <f t="shared" si="9"/>
        <v>0</v>
      </c>
      <c r="AB35" s="48">
        <f t="shared" si="10"/>
        <v>0</v>
      </c>
      <c r="AC35" s="48">
        <f t="shared" si="11"/>
        <v>0</v>
      </c>
    </row>
    <row r="36" spans="1:29" ht="12" x14ac:dyDescent="0.3">
      <c r="A36" s="47">
        <v>31</v>
      </c>
      <c r="B36" s="57"/>
      <c r="C36" s="56"/>
      <c r="D36" s="56"/>
      <c r="E36" s="58"/>
      <c r="F36" s="58"/>
      <c r="G36" s="58"/>
      <c r="H36" s="58"/>
      <c r="I36" s="65"/>
      <c r="J36" s="71" t="str">
        <f t="shared" si="3"/>
        <v/>
      </c>
      <c r="K36" s="56"/>
      <c r="M36" s="45">
        <f t="shared" si="4"/>
        <v>0</v>
      </c>
      <c r="N36" s="45" t="e">
        <f t="shared" si="0"/>
        <v>#N/A</v>
      </c>
      <c r="O36" s="49" t="e">
        <f t="shared" si="1"/>
        <v>#N/A</v>
      </c>
      <c r="P36" s="45" t="e">
        <f t="shared" si="2"/>
        <v>#N/A</v>
      </c>
      <c r="W36" s="48" t="str">
        <f t="shared" si="5"/>
        <v>()</v>
      </c>
      <c r="X36" s="48" t="e">
        <f t="shared" si="6"/>
        <v>#N/A</v>
      </c>
      <c r="Y36" s="48" t="e">
        <f t="shared" si="7"/>
        <v>#VALUE!</v>
      </c>
      <c r="Z36" s="48" t="str">
        <f t="shared" si="8"/>
        <v/>
      </c>
      <c r="AA36" s="48">
        <f t="shared" si="9"/>
        <v>0</v>
      </c>
      <c r="AB36" s="48">
        <f t="shared" si="10"/>
        <v>0</v>
      </c>
      <c r="AC36" s="48">
        <f t="shared" si="11"/>
        <v>0</v>
      </c>
    </row>
    <row r="37" spans="1:29" ht="12" x14ac:dyDescent="0.3">
      <c r="A37" s="47">
        <v>32</v>
      </c>
      <c r="B37" s="57"/>
      <c r="C37" s="56"/>
      <c r="D37" s="56"/>
      <c r="E37" s="58"/>
      <c r="F37" s="58"/>
      <c r="G37" s="58"/>
      <c r="H37" s="58"/>
      <c r="I37" s="65"/>
      <c r="J37" s="71" t="str">
        <f t="shared" si="3"/>
        <v/>
      </c>
      <c r="K37" s="56"/>
      <c r="M37" s="45">
        <f t="shared" si="4"/>
        <v>0</v>
      </c>
      <c r="N37" s="45" t="e">
        <f t="shared" si="0"/>
        <v>#N/A</v>
      </c>
      <c r="O37" s="49" t="e">
        <f t="shared" si="1"/>
        <v>#N/A</v>
      </c>
      <c r="P37" s="45" t="e">
        <f t="shared" si="2"/>
        <v>#N/A</v>
      </c>
      <c r="W37" s="48" t="str">
        <f t="shared" si="5"/>
        <v>()</v>
      </c>
      <c r="X37" s="48" t="e">
        <f t="shared" si="6"/>
        <v>#N/A</v>
      </c>
      <c r="Y37" s="48" t="e">
        <f t="shared" si="7"/>
        <v>#VALUE!</v>
      </c>
      <c r="Z37" s="48" t="str">
        <f t="shared" si="8"/>
        <v/>
      </c>
      <c r="AA37" s="48">
        <f t="shared" si="9"/>
        <v>0</v>
      </c>
      <c r="AB37" s="48">
        <f t="shared" si="10"/>
        <v>0</v>
      </c>
      <c r="AC37" s="48">
        <f t="shared" si="11"/>
        <v>0</v>
      </c>
    </row>
    <row r="38" spans="1:29" ht="12" x14ac:dyDescent="0.3">
      <c r="A38" s="47">
        <v>33</v>
      </c>
      <c r="B38" s="57"/>
      <c r="C38" s="56"/>
      <c r="D38" s="56"/>
      <c r="E38" s="58"/>
      <c r="F38" s="58"/>
      <c r="G38" s="58"/>
      <c r="H38" s="58"/>
      <c r="I38" s="65"/>
      <c r="J38" s="71" t="str">
        <f t="shared" si="3"/>
        <v/>
      </c>
      <c r="K38" s="56"/>
      <c r="M38" s="45">
        <f t="shared" si="4"/>
        <v>0</v>
      </c>
      <c r="N38" s="45" t="e">
        <f t="shared" ref="N38:N69" si="12">VLOOKUP(M38,외부연구비인정환산,2,FALSE)</f>
        <v>#N/A</v>
      </c>
      <c r="O38" s="49" t="e">
        <f t="shared" ref="O38:O69" si="13">IF(G38=1,1,VLOOKUP(H38,외부연구비연구원p,2,FALSE))</f>
        <v>#N/A</v>
      </c>
      <c r="P38" s="45" t="e">
        <f t="shared" ref="P38:P69" si="14">VLOOKUP(I38,외부연구비p,2,FALSE)</f>
        <v>#N/A</v>
      </c>
      <c r="W38" s="48" t="str">
        <f t="shared" si="5"/>
        <v>()</v>
      </c>
      <c r="X38" s="48" t="e">
        <f t="shared" si="6"/>
        <v>#N/A</v>
      </c>
      <c r="Y38" s="48" t="e">
        <f t="shared" si="7"/>
        <v>#VALUE!</v>
      </c>
      <c r="Z38" s="48" t="str">
        <f t="shared" si="8"/>
        <v/>
      </c>
      <c r="AA38" s="48">
        <f t="shared" si="9"/>
        <v>0</v>
      </c>
      <c r="AB38" s="48">
        <f t="shared" si="10"/>
        <v>0</v>
      </c>
      <c r="AC38" s="48">
        <f t="shared" si="11"/>
        <v>0</v>
      </c>
    </row>
    <row r="39" spans="1:29" ht="12" x14ac:dyDescent="0.3">
      <c r="A39" s="47">
        <v>34</v>
      </c>
      <c r="B39" s="57"/>
      <c r="C39" s="56"/>
      <c r="D39" s="56"/>
      <c r="E39" s="58"/>
      <c r="F39" s="58"/>
      <c r="G39" s="58"/>
      <c r="H39" s="58"/>
      <c r="I39" s="65"/>
      <c r="J39" s="71" t="str">
        <f t="shared" si="3"/>
        <v/>
      </c>
      <c r="K39" s="56"/>
      <c r="M39" s="45">
        <f t="shared" si="4"/>
        <v>0</v>
      </c>
      <c r="N39" s="45" t="e">
        <f t="shared" si="12"/>
        <v>#N/A</v>
      </c>
      <c r="O39" s="49" t="e">
        <f t="shared" si="13"/>
        <v>#N/A</v>
      </c>
      <c r="P39" s="45" t="e">
        <f t="shared" si="14"/>
        <v>#N/A</v>
      </c>
      <c r="W39" s="48" t="str">
        <f t="shared" si="5"/>
        <v>()</v>
      </c>
      <c r="X39" s="48" t="e">
        <f t="shared" si="6"/>
        <v>#N/A</v>
      </c>
      <c r="Y39" s="48" t="e">
        <f t="shared" si="7"/>
        <v>#VALUE!</v>
      </c>
      <c r="Z39" s="48" t="str">
        <f t="shared" si="8"/>
        <v/>
      </c>
      <c r="AA39" s="48">
        <f t="shared" si="9"/>
        <v>0</v>
      </c>
      <c r="AB39" s="48">
        <f t="shared" si="10"/>
        <v>0</v>
      </c>
      <c r="AC39" s="48">
        <f t="shared" si="11"/>
        <v>0</v>
      </c>
    </row>
    <row r="40" spans="1:29" ht="12" x14ac:dyDescent="0.3">
      <c r="A40" s="47">
        <v>35</v>
      </c>
      <c r="B40" s="57"/>
      <c r="C40" s="56"/>
      <c r="D40" s="56"/>
      <c r="E40" s="58"/>
      <c r="F40" s="58"/>
      <c r="G40" s="58"/>
      <c r="H40" s="58"/>
      <c r="I40" s="65"/>
      <c r="J40" s="71" t="str">
        <f t="shared" si="3"/>
        <v/>
      </c>
      <c r="K40" s="56"/>
      <c r="M40" s="45">
        <f t="shared" si="4"/>
        <v>0</v>
      </c>
      <c r="N40" s="45" t="e">
        <f t="shared" si="12"/>
        <v>#N/A</v>
      </c>
      <c r="O40" s="49" t="e">
        <f t="shared" si="13"/>
        <v>#N/A</v>
      </c>
      <c r="P40" s="45" t="e">
        <f t="shared" si="14"/>
        <v>#N/A</v>
      </c>
      <c r="W40" s="48" t="str">
        <f t="shared" si="5"/>
        <v>()</v>
      </c>
      <c r="X40" s="48" t="e">
        <f t="shared" si="6"/>
        <v>#N/A</v>
      </c>
      <c r="Y40" s="48" t="e">
        <f t="shared" si="7"/>
        <v>#VALUE!</v>
      </c>
      <c r="Z40" s="48" t="str">
        <f t="shared" si="8"/>
        <v/>
      </c>
      <c r="AA40" s="48">
        <f t="shared" si="9"/>
        <v>0</v>
      </c>
      <c r="AB40" s="48">
        <f t="shared" si="10"/>
        <v>0</v>
      </c>
      <c r="AC40" s="48">
        <f t="shared" si="11"/>
        <v>0</v>
      </c>
    </row>
    <row r="41" spans="1:29" ht="12" x14ac:dyDescent="0.3">
      <c r="A41" s="47">
        <v>36</v>
      </c>
      <c r="B41" s="57"/>
      <c r="C41" s="56"/>
      <c r="D41" s="56"/>
      <c r="E41" s="58"/>
      <c r="F41" s="58"/>
      <c r="G41" s="58"/>
      <c r="H41" s="58"/>
      <c r="I41" s="65"/>
      <c r="J41" s="71" t="str">
        <f t="shared" si="3"/>
        <v/>
      </c>
      <c r="K41" s="56"/>
      <c r="M41" s="45">
        <f t="shared" si="4"/>
        <v>0</v>
      </c>
      <c r="N41" s="45" t="e">
        <f t="shared" si="12"/>
        <v>#N/A</v>
      </c>
      <c r="O41" s="49" t="e">
        <f t="shared" si="13"/>
        <v>#N/A</v>
      </c>
      <c r="P41" s="45" t="e">
        <f t="shared" si="14"/>
        <v>#N/A</v>
      </c>
      <c r="W41" s="48" t="str">
        <f t="shared" si="5"/>
        <v>()</v>
      </c>
      <c r="X41" s="48" t="e">
        <f t="shared" si="6"/>
        <v>#N/A</v>
      </c>
      <c r="Y41" s="48" t="e">
        <f t="shared" si="7"/>
        <v>#VALUE!</v>
      </c>
      <c r="Z41" s="48" t="str">
        <f t="shared" si="8"/>
        <v/>
      </c>
      <c r="AA41" s="48">
        <f t="shared" si="9"/>
        <v>0</v>
      </c>
      <c r="AB41" s="48">
        <f t="shared" si="10"/>
        <v>0</v>
      </c>
      <c r="AC41" s="48">
        <f t="shared" si="11"/>
        <v>0</v>
      </c>
    </row>
    <row r="42" spans="1:29" ht="12" x14ac:dyDescent="0.3">
      <c r="A42" s="47">
        <v>37</v>
      </c>
      <c r="B42" s="57"/>
      <c r="C42" s="56"/>
      <c r="D42" s="56"/>
      <c r="E42" s="58"/>
      <c r="F42" s="58"/>
      <c r="G42" s="58"/>
      <c r="H42" s="58"/>
      <c r="I42" s="65"/>
      <c r="J42" s="71" t="str">
        <f t="shared" si="3"/>
        <v/>
      </c>
      <c r="K42" s="56"/>
      <c r="M42" s="45">
        <f t="shared" si="4"/>
        <v>0</v>
      </c>
      <c r="N42" s="45" t="e">
        <f t="shared" si="12"/>
        <v>#N/A</v>
      </c>
      <c r="O42" s="49" t="e">
        <f t="shared" si="13"/>
        <v>#N/A</v>
      </c>
      <c r="P42" s="45" t="e">
        <f t="shared" si="14"/>
        <v>#N/A</v>
      </c>
      <c r="W42" s="48" t="str">
        <f t="shared" si="5"/>
        <v>()</v>
      </c>
      <c r="X42" s="48" t="e">
        <f t="shared" si="6"/>
        <v>#N/A</v>
      </c>
      <c r="Y42" s="48" t="e">
        <f t="shared" si="7"/>
        <v>#VALUE!</v>
      </c>
      <c r="Z42" s="48" t="str">
        <f t="shared" si="8"/>
        <v/>
      </c>
      <c r="AA42" s="48">
        <f t="shared" si="9"/>
        <v>0</v>
      </c>
      <c r="AB42" s="48">
        <f t="shared" si="10"/>
        <v>0</v>
      </c>
      <c r="AC42" s="48">
        <f t="shared" si="11"/>
        <v>0</v>
      </c>
    </row>
    <row r="43" spans="1:29" ht="12" x14ac:dyDescent="0.3">
      <c r="A43" s="47">
        <v>38</v>
      </c>
      <c r="B43" s="57"/>
      <c r="C43" s="56"/>
      <c r="D43" s="56"/>
      <c r="E43" s="58"/>
      <c r="F43" s="58"/>
      <c r="G43" s="58"/>
      <c r="H43" s="58"/>
      <c r="I43" s="65"/>
      <c r="J43" s="71" t="str">
        <f t="shared" si="3"/>
        <v/>
      </c>
      <c r="K43" s="56"/>
      <c r="M43" s="45">
        <f t="shared" si="4"/>
        <v>0</v>
      </c>
      <c r="N43" s="45" t="e">
        <f t="shared" si="12"/>
        <v>#N/A</v>
      </c>
      <c r="O43" s="49" t="e">
        <f t="shared" si="13"/>
        <v>#N/A</v>
      </c>
      <c r="P43" s="45" t="e">
        <f t="shared" si="14"/>
        <v>#N/A</v>
      </c>
      <c r="W43" s="48" t="str">
        <f t="shared" si="5"/>
        <v>()</v>
      </c>
      <c r="X43" s="48" t="e">
        <f t="shared" si="6"/>
        <v>#N/A</v>
      </c>
      <c r="Y43" s="48" t="e">
        <f t="shared" si="7"/>
        <v>#VALUE!</v>
      </c>
      <c r="Z43" s="48" t="str">
        <f t="shared" si="8"/>
        <v/>
      </c>
      <c r="AA43" s="48">
        <f t="shared" si="9"/>
        <v>0</v>
      </c>
      <c r="AB43" s="48">
        <f t="shared" si="10"/>
        <v>0</v>
      </c>
      <c r="AC43" s="48">
        <f t="shared" si="11"/>
        <v>0</v>
      </c>
    </row>
    <row r="44" spans="1:29" ht="12" x14ac:dyDescent="0.3">
      <c r="A44" s="47">
        <v>39</v>
      </c>
      <c r="B44" s="57"/>
      <c r="C44" s="56"/>
      <c r="D44" s="56"/>
      <c r="E44" s="58"/>
      <c r="F44" s="58"/>
      <c r="G44" s="58"/>
      <c r="H44" s="58"/>
      <c r="I44" s="65"/>
      <c r="J44" s="71" t="str">
        <f t="shared" si="3"/>
        <v/>
      </c>
      <c r="K44" s="56"/>
      <c r="M44" s="45">
        <f t="shared" si="4"/>
        <v>0</v>
      </c>
      <c r="N44" s="45" t="e">
        <f t="shared" si="12"/>
        <v>#N/A</v>
      </c>
      <c r="O44" s="49" t="e">
        <f t="shared" si="13"/>
        <v>#N/A</v>
      </c>
      <c r="P44" s="45" t="e">
        <f t="shared" si="14"/>
        <v>#N/A</v>
      </c>
      <c r="W44" s="48" t="str">
        <f t="shared" si="5"/>
        <v>()</v>
      </c>
      <c r="X44" s="48" t="e">
        <f t="shared" si="6"/>
        <v>#N/A</v>
      </c>
      <c r="Y44" s="48" t="e">
        <f t="shared" si="7"/>
        <v>#VALUE!</v>
      </c>
      <c r="Z44" s="48" t="str">
        <f t="shared" si="8"/>
        <v/>
      </c>
      <c r="AA44" s="48">
        <f t="shared" si="9"/>
        <v>0</v>
      </c>
      <c r="AB44" s="48">
        <f t="shared" si="10"/>
        <v>0</v>
      </c>
      <c r="AC44" s="48">
        <f t="shared" si="11"/>
        <v>0</v>
      </c>
    </row>
    <row r="45" spans="1:29" ht="12" x14ac:dyDescent="0.3">
      <c r="A45" s="47">
        <v>40</v>
      </c>
      <c r="B45" s="57"/>
      <c r="C45" s="56"/>
      <c r="D45" s="56"/>
      <c r="E45" s="58"/>
      <c r="F45" s="58"/>
      <c r="G45" s="58"/>
      <c r="H45" s="58"/>
      <c r="I45" s="65"/>
      <c r="J45" s="71" t="str">
        <f t="shared" si="3"/>
        <v/>
      </c>
      <c r="K45" s="56"/>
      <c r="M45" s="45">
        <f t="shared" si="4"/>
        <v>0</v>
      </c>
      <c r="N45" s="45" t="e">
        <f t="shared" si="12"/>
        <v>#N/A</v>
      </c>
      <c r="O45" s="49" t="e">
        <f t="shared" si="13"/>
        <v>#N/A</v>
      </c>
      <c r="P45" s="45" t="e">
        <f t="shared" si="14"/>
        <v>#N/A</v>
      </c>
      <c r="W45" s="48" t="str">
        <f t="shared" si="5"/>
        <v>()</v>
      </c>
      <c r="X45" s="48" t="e">
        <f t="shared" si="6"/>
        <v>#N/A</v>
      </c>
      <c r="Y45" s="48" t="e">
        <f t="shared" si="7"/>
        <v>#VALUE!</v>
      </c>
      <c r="Z45" s="48" t="str">
        <f t="shared" si="8"/>
        <v/>
      </c>
      <c r="AA45" s="48">
        <f t="shared" si="9"/>
        <v>0</v>
      </c>
      <c r="AB45" s="48">
        <f t="shared" si="10"/>
        <v>0</v>
      </c>
      <c r="AC45" s="48">
        <f t="shared" si="11"/>
        <v>0</v>
      </c>
    </row>
    <row r="46" spans="1:29" ht="12" x14ac:dyDescent="0.3">
      <c r="A46" s="47">
        <v>41</v>
      </c>
      <c r="B46" s="57"/>
      <c r="C46" s="56"/>
      <c r="D46" s="56"/>
      <c r="E46" s="58"/>
      <c r="F46" s="58"/>
      <c r="G46" s="58"/>
      <c r="H46" s="58"/>
      <c r="I46" s="65"/>
      <c r="J46" s="71" t="str">
        <f t="shared" si="3"/>
        <v/>
      </c>
      <c r="K46" s="56"/>
      <c r="M46" s="45">
        <f t="shared" si="4"/>
        <v>0</v>
      </c>
      <c r="N46" s="45" t="e">
        <f t="shared" si="12"/>
        <v>#N/A</v>
      </c>
      <c r="O46" s="49" t="e">
        <f t="shared" si="13"/>
        <v>#N/A</v>
      </c>
      <c r="P46" s="45" t="e">
        <f t="shared" si="14"/>
        <v>#N/A</v>
      </c>
      <c r="W46" s="48" t="str">
        <f t="shared" si="5"/>
        <v>()</v>
      </c>
      <c r="X46" s="48" t="e">
        <f t="shared" si="6"/>
        <v>#N/A</v>
      </c>
      <c r="Y46" s="48" t="e">
        <f t="shared" si="7"/>
        <v>#VALUE!</v>
      </c>
      <c r="Z46" s="48" t="str">
        <f t="shared" si="8"/>
        <v/>
      </c>
      <c r="AA46" s="48">
        <f t="shared" si="9"/>
        <v>0</v>
      </c>
      <c r="AB46" s="48">
        <f t="shared" si="10"/>
        <v>0</v>
      </c>
      <c r="AC46" s="48">
        <f t="shared" si="11"/>
        <v>0</v>
      </c>
    </row>
    <row r="47" spans="1:29" ht="12" x14ac:dyDescent="0.3">
      <c r="A47" s="47">
        <v>42</v>
      </c>
      <c r="B47" s="57"/>
      <c r="C47" s="56"/>
      <c r="D47" s="56"/>
      <c r="E47" s="58"/>
      <c r="F47" s="58"/>
      <c r="G47" s="58"/>
      <c r="H47" s="58"/>
      <c r="I47" s="65"/>
      <c r="J47" s="71" t="str">
        <f t="shared" si="3"/>
        <v/>
      </c>
      <c r="K47" s="56"/>
      <c r="M47" s="45">
        <f t="shared" si="4"/>
        <v>0</v>
      </c>
      <c r="N47" s="45" t="e">
        <f t="shared" si="12"/>
        <v>#N/A</v>
      </c>
      <c r="O47" s="49" t="e">
        <f t="shared" si="13"/>
        <v>#N/A</v>
      </c>
      <c r="P47" s="45" t="e">
        <f t="shared" si="14"/>
        <v>#N/A</v>
      </c>
      <c r="W47" s="48" t="str">
        <f t="shared" si="5"/>
        <v>()</v>
      </c>
      <c r="X47" s="48" t="e">
        <f t="shared" si="6"/>
        <v>#N/A</v>
      </c>
      <c r="Y47" s="48" t="e">
        <f t="shared" si="7"/>
        <v>#VALUE!</v>
      </c>
      <c r="Z47" s="48" t="str">
        <f t="shared" si="8"/>
        <v/>
      </c>
      <c r="AA47" s="48">
        <f t="shared" si="9"/>
        <v>0</v>
      </c>
      <c r="AB47" s="48">
        <f t="shared" si="10"/>
        <v>0</v>
      </c>
      <c r="AC47" s="48">
        <f t="shared" si="11"/>
        <v>0</v>
      </c>
    </row>
    <row r="48" spans="1:29" ht="12" x14ac:dyDescent="0.3">
      <c r="A48" s="47">
        <v>43</v>
      </c>
      <c r="B48" s="57"/>
      <c r="C48" s="56"/>
      <c r="D48" s="56"/>
      <c r="E48" s="58"/>
      <c r="F48" s="58"/>
      <c r="G48" s="58"/>
      <c r="H48" s="58"/>
      <c r="I48" s="65"/>
      <c r="J48" s="71" t="str">
        <f t="shared" si="3"/>
        <v/>
      </c>
      <c r="K48" s="56"/>
      <c r="M48" s="45">
        <f t="shared" si="4"/>
        <v>0</v>
      </c>
      <c r="N48" s="45" t="e">
        <f t="shared" si="12"/>
        <v>#N/A</v>
      </c>
      <c r="O48" s="49" t="e">
        <f t="shared" si="13"/>
        <v>#N/A</v>
      </c>
      <c r="P48" s="45" t="e">
        <f t="shared" si="14"/>
        <v>#N/A</v>
      </c>
      <c r="W48" s="48" t="str">
        <f t="shared" si="5"/>
        <v>()</v>
      </c>
      <c r="X48" s="48" t="e">
        <f t="shared" si="6"/>
        <v>#N/A</v>
      </c>
      <c r="Y48" s="48" t="e">
        <f t="shared" si="7"/>
        <v>#VALUE!</v>
      </c>
      <c r="Z48" s="48" t="str">
        <f t="shared" si="8"/>
        <v/>
      </c>
      <c r="AA48" s="48">
        <f t="shared" si="9"/>
        <v>0</v>
      </c>
      <c r="AB48" s="48">
        <f t="shared" si="10"/>
        <v>0</v>
      </c>
      <c r="AC48" s="48">
        <f t="shared" si="11"/>
        <v>0</v>
      </c>
    </row>
    <row r="49" spans="1:29" ht="12" x14ac:dyDescent="0.3">
      <c r="A49" s="47">
        <v>44</v>
      </c>
      <c r="B49" s="57"/>
      <c r="C49" s="56"/>
      <c r="D49" s="56"/>
      <c r="E49" s="58"/>
      <c r="F49" s="58"/>
      <c r="G49" s="58"/>
      <c r="H49" s="58"/>
      <c r="I49" s="65"/>
      <c r="J49" s="71" t="str">
        <f t="shared" si="3"/>
        <v/>
      </c>
      <c r="K49" s="56"/>
      <c r="M49" s="45">
        <f t="shared" si="4"/>
        <v>0</v>
      </c>
      <c r="N49" s="45" t="e">
        <f t="shared" si="12"/>
        <v>#N/A</v>
      </c>
      <c r="O49" s="49" t="e">
        <f t="shared" si="13"/>
        <v>#N/A</v>
      </c>
      <c r="P49" s="45" t="e">
        <f t="shared" si="14"/>
        <v>#N/A</v>
      </c>
      <c r="W49" s="48" t="str">
        <f t="shared" si="5"/>
        <v>()</v>
      </c>
      <c r="X49" s="48" t="e">
        <f t="shared" si="6"/>
        <v>#N/A</v>
      </c>
      <c r="Y49" s="48" t="e">
        <f t="shared" si="7"/>
        <v>#VALUE!</v>
      </c>
      <c r="Z49" s="48" t="str">
        <f t="shared" si="8"/>
        <v/>
      </c>
      <c r="AA49" s="48">
        <f t="shared" si="9"/>
        <v>0</v>
      </c>
      <c r="AB49" s="48">
        <f t="shared" si="10"/>
        <v>0</v>
      </c>
      <c r="AC49" s="48">
        <f t="shared" si="11"/>
        <v>0</v>
      </c>
    </row>
    <row r="50" spans="1:29" ht="12" x14ac:dyDescent="0.3">
      <c r="A50" s="47">
        <v>45</v>
      </c>
      <c r="B50" s="57"/>
      <c r="C50" s="56"/>
      <c r="D50" s="56"/>
      <c r="E50" s="58"/>
      <c r="F50" s="58"/>
      <c r="G50" s="58"/>
      <c r="H50" s="58"/>
      <c r="I50" s="65"/>
      <c r="J50" s="71" t="str">
        <f t="shared" si="3"/>
        <v/>
      </c>
      <c r="K50" s="56"/>
      <c r="M50" s="45">
        <f t="shared" si="4"/>
        <v>0</v>
      </c>
      <c r="N50" s="45" t="e">
        <f t="shared" si="12"/>
        <v>#N/A</v>
      </c>
      <c r="O50" s="49" t="e">
        <f t="shared" si="13"/>
        <v>#N/A</v>
      </c>
      <c r="P50" s="45" t="e">
        <f t="shared" si="14"/>
        <v>#N/A</v>
      </c>
      <c r="W50" s="48" t="str">
        <f t="shared" si="5"/>
        <v>()</v>
      </c>
      <c r="X50" s="48" t="e">
        <f t="shared" si="6"/>
        <v>#N/A</v>
      </c>
      <c r="Y50" s="48" t="e">
        <f t="shared" si="7"/>
        <v>#VALUE!</v>
      </c>
      <c r="Z50" s="48" t="str">
        <f t="shared" si="8"/>
        <v/>
      </c>
      <c r="AA50" s="48">
        <f t="shared" si="9"/>
        <v>0</v>
      </c>
      <c r="AB50" s="48">
        <f t="shared" si="10"/>
        <v>0</v>
      </c>
      <c r="AC50" s="48">
        <f t="shared" si="11"/>
        <v>0</v>
      </c>
    </row>
    <row r="51" spans="1:29" ht="12" x14ac:dyDescent="0.3">
      <c r="A51" s="47">
        <v>46</v>
      </c>
      <c r="B51" s="57"/>
      <c r="C51" s="56"/>
      <c r="D51" s="56"/>
      <c r="E51" s="58"/>
      <c r="F51" s="58"/>
      <c r="G51" s="58"/>
      <c r="H51" s="58"/>
      <c r="I51" s="65"/>
      <c r="J51" s="71" t="str">
        <f t="shared" si="3"/>
        <v/>
      </c>
      <c r="K51" s="56"/>
      <c r="M51" s="45">
        <f t="shared" si="4"/>
        <v>0</v>
      </c>
      <c r="N51" s="45" t="e">
        <f t="shared" si="12"/>
        <v>#N/A</v>
      </c>
      <c r="O51" s="49" t="e">
        <f t="shared" si="13"/>
        <v>#N/A</v>
      </c>
      <c r="P51" s="45" t="e">
        <f t="shared" si="14"/>
        <v>#N/A</v>
      </c>
      <c r="W51" s="48" t="str">
        <f t="shared" si="5"/>
        <v>()</v>
      </c>
      <c r="X51" s="48" t="e">
        <f t="shared" si="6"/>
        <v>#N/A</v>
      </c>
      <c r="Y51" s="48" t="e">
        <f t="shared" si="7"/>
        <v>#VALUE!</v>
      </c>
      <c r="Z51" s="48" t="str">
        <f t="shared" si="8"/>
        <v/>
      </c>
      <c r="AA51" s="48">
        <f t="shared" si="9"/>
        <v>0</v>
      </c>
      <c r="AB51" s="48">
        <f t="shared" si="10"/>
        <v>0</v>
      </c>
      <c r="AC51" s="48">
        <f t="shared" si="11"/>
        <v>0</v>
      </c>
    </row>
    <row r="52" spans="1:29" ht="12" x14ac:dyDescent="0.3">
      <c r="A52" s="47">
        <v>47</v>
      </c>
      <c r="B52" s="57"/>
      <c r="C52" s="56"/>
      <c r="D52" s="56"/>
      <c r="E52" s="58"/>
      <c r="F52" s="58"/>
      <c r="G52" s="58"/>
      <c r="H52" s="58"/>
      <c r="I52" s="65"/>
      <c r="J52" s="71" t="str">
        <f t="shared" si="3"/>
        <v/>
      </c>
      <c r="K52" s="56"/>
      <c r="M52" s="45">
        <f t="shared" si="4"/>
        <v>0</v>
      </c>
      <c r="N52" s="45" t="e">
        <f t="shared" si="12"/>
        <v>#N/A</v>
      </c>
      <c r="O52" s="49" t="e">
        <f t="shared" si="13"/>
        <v>#N/A</v>
      </c>
      <c r="P52" s="45" t="e">
        <f t="shared" si="14"/>
        <v>#N/A</v>
      </c>
      <c r="W52" s="48" t="str">
        <f t="shared" si="5"/>
        <v>()</v>
      </c>
      <c r="X52" s="48" t="e">
        <f t="shared" si="6"/>
        <v>#N/A</v>
      </c>
      <c r="Y52" s="48" t="e">
        <f t="shared" si="7"/>
        <v>#VALUE!</v>
      </c>
      <c r="Z52" s="48" t="str">
        <f t="shared" si="8"/>
        <v/>
      </c>
      <c r="AA52" s="48">
        <f t="shared" si="9"/>
        <v>0</v>
      </c>
      <c r="AB52" s="48">
        <f t="shared" si="10"/>
        <v>0</v>
      </c>
      <c r="AC52" s="48">
        <f t="shared" si="11"/>
        <v>0</v>
      </c>
    </row>
    <row r="53" spans="1:29" ht="12" x14ac:dyDescent="0.3">
      <c r="A53" s="47">
        <v>48</v>
      </c>
      <c r="B53" s="57"/>
      <c r="C53" s="56"/>
      <c r="D53" s="56"/>
      <c r="E53" s="58"/>
      <c r="F53" s="58"/>
      <c r="G53" s="58"/>
      <c r="H53" s="58"/>
      <c r="I53" s="65"/>
      <c r="J53" s="71" t="str">
        <f t="shared" si="3"/>
        <v/>
      </c>
      <c r="K53" s="56"/>
      <c r="M53" s="45">
        <f t="shared" si="4"/>
        <v>0</v>
      </c>
      <c r="N53" s="45" t="e">
        <f t="shared" si="12"/>
        <v>#N/A</v>
      </c>
      <c r="O53" s="49" t="e">
        <f t="shared" si="13"/>
        <v>#N/A</v>
      </c>
      <c r="P53" s="45" t="e">
        <f t="shared" si="14"/>
        <v>#N/A</v>
      </c>
      <c r="W53" s="48" t="str">
        <f t="shared" si="5"/>
        <v>()</v>
      </c>
      <c r="X53" s="48" t="e">
        <f t="shared" si="6"/>
        <v>#N/A</v>
      </c>
      <c r="Y53" s="48" t="e">
        <f t="shared" si="7"/>
        <v>#VALUE!</v>
      </c>
      <c r="Z53" s="48" t="str">
        <f t="shared" si="8"/>
        <v/>
      </c>
      <c r="AA53" s="48">
        <f t="shared" si="9"/>
        <v>0</v>
      </c>
      <c r="AB53" s="48">
        <f t="shared" si="10"/>
        <v>0</v>
      </c>
      <c r="AC53" s="48">
        <f t="shared" si="11"/>
        <v>0</v>
      </c>
    </row>
    <row r="54" spans="1:29" ht="12" x14ac:dyDescent="0.3">
      <c r="A54" s="47">
        <v>49</v>
      </c>
      <c r="B54" s="57"/>
      <c r="C54" s="56"/>
      <c r="D54" s="56"/>
      <c r="E54" s="58"/>
      <c r="F54" s="58"/>
      <c r="G54" s="58"/>
      <c r="H54" s="58"/>
      <c r="I54" s="65"/>
      <c r="J54" s="71" t="str">
        <f t="shared" si="3"/>
        <v/>
      </c>
      <c r="K54" s="56"/>
      <c r="M54" s="45">
        <f t="shared" si="4"/>
        <v>0</v>
      </c>
      <c r="N54" s="45" t="e">
        <f t="shared" si="12"/>
        <v>#N/A</v>
      </c>
      <c r="O54" s="49" t="e">
        <f t="shared" si="13"/>
        <v>#N/A</v>
      </c>
      <c r="P54" s="45" t="e">
        <f t="shared" si="14"/>
        <v>#N/A</v>
      </c>
      <c r="W54" s="48" t="str">
        <f t="shared" si="5"/>
        <v>()</v>
      </c>
      <c r="X54" s="48" t="e">
        <f t="shared" si="6"/>
        <v>#N/A</v>
      </c>
      <c r="Y54" s="48" t="e">
        <f t="shared" si="7"/>
        <v>#VALUE!</v>
      </c>
      <c r="Z54" s="48" t="str">
        <f t="shared" si="8"/>
        <v/>
      </c>
      <c r="AA54" s="48">
        <f t="shared" si="9"/>
        <v>0</v>
      </c>
      <c r="AB54" s="48">
        <f t="shared" si="10"/>
        <v>0</v>
      </c>
      <c r="AC54" s="48">
        <f t="shared" si="11"/>
        <v>0</v>
      </c>
    </row>
    <row r="55" spans="1:29" ht="12" x14ac:dyDescent="0.3">
      <c r="A55" s="47">
        <v>50</v>
      </c>
      <c r="B55" s="57"/>
      <c r="C55" s="56"/>
      <c r="D55" s="56"/>
      <c r="E55" s="58"/>
      <c r="F55" s="58"/>
      <c r="G55" s="58"/>
      <c r="H55" s="58"/>
      <c r="I55" s="65"/>
      <c r="J55" s="71" t="str">
        <f t="shared" si="3"/>
        <v/>
      </c>
      <c r="K55" s="56"/>
      <c r="M55" s="45">
        <f t="shared" si="4"/>
        <v>0</v>
      </c>
      <c r="N55" s="45" t="e">
        <f t="shared" si="12"/>
        <v>#N/A</v>
      </c>
      <c r="O55" s="49" t="e">
        <f t="shared" si="13"/>
        <v>#N/A</v>
      </c>
      <c r="P55" s="45" t="e">
        <f t="shared" si="14"/>
        <v>#N/A</v>
      </c>
      <c r="W55" s="48" t="str">
        <f t="shared" si="5"/>
        <v>()</v>
      </c>
      <c r="X55" s="48" t="e">
        <f t="shared" si="6"/>
        <v>#N/A</v>
      </c>
      <c r="Y55" s="48" t="e">
        <f t="shared" si="7"/>
        <v>#VALUE!</v>
      </c>
      <c r="Z55" s="48" t="str">
        <f t="shared" si="8"/>
        <v/>
      </c>
      <c r="AA55" s="48">
        <f t="shared" si="9"/>
        <v>0</v>
      </c>
      <c r="AB55" s="48">
        <f t="shared" si="10"/>
        <v>0</v>
      </c>
      <c r="AC55" s="48">
        <f t="shared" si="11"/>
        <v>0</v>
      </c>
    </row>
    <row r="56" spans="1:29" ht="12" x14ac:dyDescent="0.3">
      <c r="A56" s="47">
        <v>51</v>
      </c>
      <c r="B56" s="57"/>
      <c r="C56" s="56"/>
      <c r="D56" s="56"/>
      <c r="E56" s="58"/>
      <c r="F56" s="58"/>
      <c r="G56" s="58"/>
      <c r="H56" s="58"/>
      <c r="I56" s="65"/>
      <c r="J56" s="71" t="str">
        <f t="shared" si="3"/>
        <v/>
      </c>
      <c r="K56" s="56"/>
      <c r="M56" s="45">
        <f t="shared" si="4"/>
        <v>0</v>
      </c>
      <c r="N56" s="45" t="e">
        <f t="shared" si="12"/>
        <v>#N/A</v>
      </c>
      <c r="O56" s="49" t="e">
        <f t="shared" si="13"/>
        <v>#N/A</v>
      </c>
      <c r="P56" s="45" t="e">
        <f t="shared" si="14"/>
        <v>#N/A</v>
      </c>
      <c r="W56" s="48" t="str">
        <f t="shared" si="5"/>
        <v>()</v>
      </c>
      <c r="X56" s="48" t="e">
        <f t="shared" si="6"/>
        <v>#N/A</v>
      </c>
      <c r="Y56" s="48" t="e">
        <f t="shared" si="7"/>
        <v>#VALUE!</v>
      </c>
      <c r="Z56" s="48" t="str">
        <f t="shared" si="8"/>
        <v/>
      </c>
      <c r="AA56" s="48">
        <f t="shared" si="9"/>
        <v>0</v>
      </c>
      <c r="AB56" s="48">
        <f t="shared" si="10"/>
        <v>0</v>
      </c>
      <c r="AC56" s="48">
        <f t="shared" si="11"/>
        <v>0</v>
      </c>
    </row>
    <row r="57" spans="1:29" ht="12" x14ac:dyDescent="0.3">
      <c r="A57" s="47">
        <v>52</v>
      </c>
      <c r="B57" s="57"/>
      <c r="C57" s="56"/>
      <c r="D57" s="56"/>
      <c r="E57" s="58"/>
      <c r="F57" s="58"/>
      <c r="G57" s="58"/>
      <c r="H57" s="58"/>
      <c r="I57" s="65"/>
      <c r="J57" s="71" t="str">
        <f t="shared" si="3"/>
        <v/>
      </c>
      <c r="K57" s="56"/>
      <c r="M57" s="45">
        <f t="shared" si="4"/>
        <v>0</v>
      </c>
      <c r="N57" s="45" t="e">
        <f t="shared" si="12"/>
        <v>#N/A</v>
      </c>
      <c r="O57" s="49" t="e">
        <f t="shared" si="13"/>
        <v>#N/A</v>
      </c>
      <c r="P57" s="45" t="e">
        <f t="shared" si="14"/>
        <v>#N/A</v>
      </c>
      <c r="W57" s="48" t="str">
        <f t="shared" si="5"/>
        <v>()</v>
      </c>
      <c r="X57" s="48" t="e">
        <f t="shared" si="6"/>
        <v>#N/A</v>
      </c>
      <c r="Y57" s="48" t="e">
        <f t="shared" si="7"/>
        <v>#VALUE!</v>
      </c>
      <c r="Z57" s="48" t="str">
        <f t="shared" si="8"/>
        <v/>
      </c>
      <c r="AA57" s="48">
        <f t="shared" si="9"/>
        <v>0</v>
      </c>
      <c r="AB57" s="48">
        <f t="shared" si="10"/>
        <v>0</v>
      </c>
      <c r="AC57" s="48">
        <f t="shared" si="11"/>
        <v>0</v>
      </c>
    </row>
    <row r="58" spans="1:29" ht="12" x14ac:dyDescent="0.3">
      <c r="A58" s="47">
        <v>53</v>
      </c>
      <c r="B58" s="57"/>
      <c r="C58" s="56"/>
      <c r="D58" s="56"/>
      <c r="E58" s="58"/>
      <c r="F58" s="58"/>
      <c r="G58" s="58"/>
      <c r="H58" s="58"/>
      <c r="I58" s="65"/>
      <c r="J58" s="71" t="str">
        <f t="shared" si="3"/>
        <v/>
      </c>
      <c r="K58" s="56"/>
      <c r="M58" s="45">
        <f t="shared" si="4"/>
        <v>0</v>
      </c>
      <c r="N58" s="45" t="e">
        <f t="shared" si="12"/>
        <v>#N/A</v>
      </c>
      <c r="O58" s="49" t="e">
        <f t="shared" si="13"/>
        <v>#N/A</v>
      </c>
      <c r="P58" s="45" t="e">
        <f t="shared" si="14"/>
        <v>#N/A</v>
      </c>
      <c r="W58" s="48" t="str">
        <f t="shared" si="5"/>
        <v>()</v>
      </c>
      <c r="X58" s="48" t="e">
        <f t="shared" si="6"/>
        <v>#N/A</v>
      </c>
      <c r="Y58" s="48" t="e">
        <f t="shared" si="7"/>
        <v>#VALUE!</v>
      </c>
      <c r="Z58" s="48" t="str">
        <f t="shared" si="8"/>
        <v/>
      </c>
      <c r="AA58" s="48">
        <f t="shared" si="9"/>
        <v>0</v>
      </c>
      <c r="AB58" s="48">
        <f t="shared" si="10"/>
        <v>0</v>
      </c>
      <c r="AC58" s="48">
        <f t="shared" si="11"/>
        <v>0</v>
      </c>
    </row>
    <row r="59" spans="1:29" ht="12" x14ac:dyDescent="0.3">
      <c r="A59" s="47">
        <v>54</v>
      </c>
      <c r="B59" s="57"/>
      <c r="C59" s="56"/>
      <c r="D59" s="56"/>
      <c r="E59" s="58"/>
      <c r="F59" s="58"/>
      <c r="G59" s="58"/>
      <c r="H59" s="58"/>
      <c r="I59" s="65"/>
      <c r="J59" s="71" t="str">
        <f t="shared" si="3"/>
        <v/>
      </c>
      <c r="K59" s="56"/>
      <c r="M59" s="45">
        <f t="shared" si="4"/>
        <v>0</v>
      </c>
      <c r="N59" s="45" t="e">
        <f t="shared" si="12"/>
        <v>#N/A</v>
      </c>
      <c r="O59" s="49" t="e">
        <f t="shared" si="13"/>
        <v>#N/A</v>
      </c>
      <c r="P59" s="45" t="e">
        <f t="shared" si="14"/>
        <v>#N/A</v>
      </c>
      <c r="W59" s="48" t="str">
        <f t="shared" si="5"/>
        <v>()</v>
      </c>
      <c r="X59" s="48" t="e">
        <f t="shared" si="6"/>
        <v>#N/A</v>
      </c>
      <c r="Y59" s="48" t="e">
        <f t="shared" si="7"/>
        <v>#VALUE!</v>
      </c>
      <c r="Z59" s="48" t="str">
        <f t="shared" si="8"/>
        <v/>
      </c>
      <c r="AA59" s="48">
        <f t="shared" si="9"/>
        <v>0</v>
      </c>
      <c r="AB59" s="48">
        <f t="shared" si="10"/>
        <v>0</v>
      </c>
      <c r="AC59" s="48">
        <f t="shared" si="11"/>
        <v>0</v>
      </c>
    </row>
    <row r="60" spans="1:29" ht="12" x14ac:dyDescent="0.3">
      <c r="A60" s="47">
        <v>55</v>
      </c>
      <c r="B60" s="57"/>
      <c r="C60" s="56"/>
      <c r="D60" s="56"/>
      <c r="E60" s="58"/>
      <c r="F60" s="58"/>
      <c r="G60" s="58"/>
      <c r="H60" s="58"/>
      <c r="I60" s="65"/>
      <c r="J60" s="71" t="str">
        <f t="shared" si="3"/>
        <v/>
      </c>
      <c r="K60" s="56"/>
      <c r="M60" s="45">
        <f t="shared" si="4"/>
        <v>0</v>
      </c>
      <c r="N60" s="45" t="e">
        <f t="shared" si="12"/>
        <v>#N/A</v>
      </c>
      <c r="O60" s="49" t="e">
        <f t="shared" si="13"/>
        <v>#N/A</v>
      </c>
      <c r="P60" s="45" t="e">
        <f t="shared" si="14"/>
        <v>#N/A</v>
      </c>
      <c r="W60" s="48" t="str">
        <f t="shared" si="5"/>
        <v>()</v>
      </c>
      <c r="X60" s="48" t="e">
        <f t="shared" si="6"/>
        <v>#N/A</v>
      </c>
      <c r="Y60" s="48" t="e">
        <f t="shared" si="7"/>
        <v>#VALUE!</v>
      </c>
      <c r="Z60" s="48" t="str">
        <f t="shared" si="8"/>
        <v/>
      </c>
      <c r="AA60" s="48">
        <f t="shared" si="9"/>
        <v>0</v>
      </c>
      <c r="AB60" s="48">
        <f t="shared" si="10"/>
        <v>0</v>
      </c>
      <c r="AC60" s="48">
        <f t="shared" si="11"/>
        <v>0</v>
      </c>
    </row>
    <row r="61" spans="1:29" ht="12" x14ac:dyDescent="0.3">
      <c r="A61" s="47">
        <v>56</v>
      </c>
      <c r="B61" s="57"/>
      <c r="C61" s="56"/>
      <c r="D61" s="56"/>
      <c r="E61" s="58"/>
      <c r="F61" s="58"/>
      <c r="G61" s="58"/>
      <c r="H61" s="58"/>
      <c r="I61" s="65"/>
      <c r="J61" s="71" t="str">
        <f t="shared" si="3"/>
        <v/>
      </c>
      <c r="K61" s="56"/>
      <c r="M61" s="45">
        <f t="shared" si="4"/>
        <v>0</v>
      </c>
      <c r="N61" s="45" t="e">
        <f t="shared" si="12"/>
        <v>#N/A</v>
      </c>
      <c r="O61" s="49" t="e">
        <f t="shared" si="13"/>
        <v>#N/A</v>
      </c>
      <c r="P61" s="45" t="e">
        <f t="shared" si="14"/>
        <v>#N/A</v>
      </c>
      <c r="W61" s="48" t="str">
        <f t="shared" si="5"/>
        <v>()</v>
      </c>
      <c r="X61" s="48" t="e">
        <f t="shared" si="6"/>
        <v>#N/A</v>
      </c>
      <c r="Y61" s="48" t="e">
        <f t="shared" si="7"/>
        <v>#VALUE!</v>
      </c>
      <c r="Z61" s="48" t="str">
        <f t="shared" si="8"/>
        <v/>
      </c>
      <c r="AA61" s="48">
        <f t="shared" si="9"/>
        <v>0</v>
      </c>
      <c r="AB61" s="48">
        <f t="shared" si="10"/>
        <v>0</v>
      </c>
      <c r="AC61" s="48">
        <f t="shared" si="11"/>
        <v>0</v>
      </c>
    </row>
    <row r="62" spans="1:29" ht="12" x14ac:dyDescent="0.3">
      <c r="A62" s="47">
        <v>57</v>
      </c>
      <c r="B62" s="57"/>
      <c r="C62" s="56"/>
      <c r="D62" s="56"/>
      <c r="E62" s="58"/>
      <c r="F62" s="58"/>
      <c r="G62" s="58"/>
      <c r="H62" s="58"/>
      <c r="I62" s="65"/>
      <c r="J62" s="71" t="str">
        <f t="shared" si="3"/>
        <v/>
      </c>
      <c r="K62" s="56"/>
      <c r="M62" s="45">
        <f t="shared" si="4"/>
        <v>0</v>
      </c>
      <c r="N62" s="45" t="e">
        <f t="shared" si="12"/>
        <v>#N/A</v>
      </c>
      <c r="O62" s="49" t="e">
        <f t="shared" si="13"/>
        <v>#N/A</v>
      </c>
      <c r="P62" s="45" t="e">
        <f t="shared" si="14"/>
        <v>#N/A</v>
      </c>
      <c r="W62" s="48" t="str">
        <f t="shared" si="5"/>
        <v>()</v>
      </c>
      <c r="X62" s="48" t="e">
        <f t="shared" si="6"/>
        <v>#N/A</v>
      </c>
      <c r="Y62" s="48" t="e">
        <f t="shared" si="7"/>
        <v>#VALUE!</v>
      </c>
      <c r="Z62" s="48" t="str">
        <f t="shared" si="8"/>
        <v/>
      </c>
      <c r="AA62" s="48">
        <f t="shared" si="9"/>
        <v>0</v>
      </c>
      <c r="AB62" s="48">
        <f t="shared" si="10"/>
        <v>0</v>
      </c>
      <c r="AC62" s="48">
        <f t="shared" si="11"/>
        <v>0</v>
      </c>
    </row>
    <row r="63" spans="1:29" ht="12" x14ac:dyDescent="0.3">
      <c r="A63" s="47">
        <v>58</v>
      </c>
      <c r="B63" s="57"/>
      <c r="C63" s="56"/>
      <c r="D63" s="56"/>
      <c r="E63" s="58"/>
      <c r="F63" s="58"/>
      <c r="G63" s="58"/>
      <c r="H63" s="58"/>
      <c r="I63" s="65"/>
      <c r="J63" s="71" t="str">
        <f t="shared" si="3"/>
        <v/>
      </c>
      <c r="K63" s="56"/>
      <c r="M63" s="45">
        <f t="shared" si="4"/>
        <v>0</v>
      </c>
      <c r="N63" s="45" t="e">
        <f t="shared" si="12"/>
        <v>#N/A</v>
      </c>
      <c r="O63" s="49" t="e">
        <f t="shared" si="13"/>
        <v>#N/A</v>
      </c>
      <c r="P63" s="45" t="e">
        <f t="shared" si="14"/>
        <v>#N/A</v>
      </c>
      <c r="W63" s="48" t="str">
        <f t="shared" si="5"/>
        <v>()</v>
      </c>
      <c r="X63" s="48" t="e">
        <f t="shared" si="6"/>
        <v>#N/A</v>
      </c>
      <c r="Y63" s="48" t="e">
        <f t="shared" si="7"/>
        <v>#VALUE!</v>
      </c>
      <c r="Z63" s="48" t="str">
        <f t="shared" si="8"/>
        <v/>
      </c>
      <c r="AA63" s="48">
        <f t="shared" si="9"/>
        <v>0</v>
      </c>
      <c r="AB63" s="48">
        <f t="shared" si="10"/>
        <v>0</v>
      </c>
      <c r="AC63" s="48">
        <f t="shared" si="11"/>
        <v>0</v>
      </c>
    </row>
    <row r="64" spans="1:29" ht="12" x14ac:dyDescent="0.3">
      <c r="A64" s="47">
        <v>59</v>
      </c>
      <c r="B64" s="57"/>
      <c r="C64" s="56"/>
      <c r="D64" s="56"/>
      <c r="E64" s="58"/>
      <c r="F64" s="58"/>
      <c r="G64" s="58"/>
      <c r="H64" s="58"/>
      <c r="I64" s="65"/>
      <c r="J64" s="71" t="str">
        <f t="shared" si="3"/>
        <v/>
      </c>
      <c r="K64" s="56"/>
      <c r="M64" s="45">
        <f t="shared" si="4"/>
        <v>0</v>
      </c>
      <c r="N64" s="45" t="e">
        <f t="shared" si="12"/>
        <v>#N/A</v>
      </c>
      <c r="O64" s="49" t="e">
        <f t="shared" si="13"/>
        <v>#N/A</v>
      </c>
      <c r="P64" s="45" t="e">
        <f t="shared" si="14"/>
        <v>#N/A</v>
      </c>
      <c r="W64" s="48" t="str">
        <f t="shared" si="5"/>
        <v>()</v>
      </c>
      <c r="X64" s="48" t="e">
        <f t="shared" si="6"/>
        <v>#N/A</v>
      </c>
      <c r="Y64" s="48" t="e">
        <f t="shared" si="7"/>
        <v>#VALUE!</v>
      </c>
      <c r="Z64" s="48" t="str">
        <f t="shared" si="8"/>
        <v/>
      </c>
      <c r="AA64" s="48">
        <f t="shared" si="9"/>
        <v>0</v>
      </c>
      <c r="AB64" s="48">
        <f t="shared" si="10"/>
        <v>0</v>
      </c>
      <c r="AC64" s="48">
        <f t="shared" si="11"/>
        <v>0</v>
      </c>
    </row>
    <row r="65" spans="1:29" ht="12" x14ac:dyDescent="0.3">
      <c r="A65" s="47">
        <v>60</v>
      </c>
      <c r="B65" s="57"/>
      <c r="C65" s="56"/>
      <c r="D65" s="56"/>
      <c r="E65" s="58"/>
      <c r="F65" s="58"/>
      <c r="G65" s="58"/>
      <c r="H65" s="58"/>
      <c r="I65" s="65"/>
      <c r="J65" s="71" t="str">
        <f t="shared" si="3"/>
        <v/>
      </c>
      <c r="K65" s="56"/>
      <c r="M65" s="45">
        <f t="shared" si="4"/>
        <v>0</v>
      </c>
      <c r="N65" s="45" t="e">
        <f t="shared" si="12"/>
        <v>#N/A</v>
      </c>
      <c r="O65" s="49" t="e">
        <f t="shared" si="13"/>
        <v>#N/A</v>
      </c>
      <c r="P65" s="45" t="e">
        <f t="shared" si="14"/>
        <v>#N/A</v>
      </c>
      <c r="W65" s="48" t="str">
        <f t="shared" si="5"/>
        <v>()</v>
      </c>
      <c r="X65" s="48" t="e">
        <f t="shared" si="6"/>
        <v>#N/A</v>
      </c>
      <c r="Y65" s="48" t="e">
        <f t="shared" si="7"/>
        <v>#VALUE!</v>
      </c>
      <c r="Z65" s="48" t="str">
        <f t="shared" si="8"/>
        <v/>
      </c>
      <c r="AA65" s="48">
        <f t="shared" si="9"/>
        <v>0</v>
      </c>
      <c r="AB65" s="48">
        <f t="shared" si="10"/>
        <v>0</v>
      </c>
      <c r="AC65" s="48">
        <f t="shared" si="11"/>
        <v>0</v>
      </c>
    </row>
    <row r="66" spans="1:29" ht="12" x14ac:dyDescent="0.3">
      <c r="A66" s="47">
        <v>61</v>
      </c>
      <c r="B66" s="57"/>
      <c r="C66" s="56"/>
      <c r="D66" s="56"/>
      <c r="E66" s="58"/>
      <c r="F66" s="58"/>
      <c r="G66" s="58"/>
      <c r="H66" s="58"/>
      <c r="I66" s="65"/>
      <c r="J66" s="71" t="str">
        <f t="shared" si="3"/>
        <v/>
      </c>
      <c r="K66" s="56"/>
      <c r="M66" s="45">
        <f t="shared" si="4"/>
        <v>0</v>
      </c>
      <c r="N66" s="45" t="e">
        <f t="shared" si="12"/>
        <v>#N/A</v>
      </c>
      <c r="O66" s="49" t="e">
        <f t="shared" si="13"/>
        <v>#N/A</v>
      </c>
      <c r="P66" s="45" t="e">
        <f t="shared" si="14"/>
        <v>#N/A</v>
      </c>
      <c r="W66" s="48" t="str">
        <f t="shared" si="5"/>
        <v>()</v>
      </c>
      <c r="X66" s="48" t="e">
        <f t="shared" si="6"/>
        <v>#N/A</v>
      </c>
      <c r="Y66" s="48" t="e">
        <f t="shared" si="7"/>
        <v>#VALUE!</v>
      </c>
      <c r="Z66" s="48" t="str">
        <f t="shared" si="8"/>
        <v/>
      </c>
      <c r="AA66" s="48">
        <f t="shared" si="9"/>
        <v>0</v>
      </c>
      <c r="AB66" s="48">
        <f t="shared" si="10"/>
        <v>0</v>
      </c>
      <c r="AC66" s="48">
        <f t="shared" si="11"/>
        <v>0</v>
      </c>
    </row>
    <row r="67" spans="1:29" ht="12" x14ac:dyDescent="0.3">
      <c r="A67" s="47">
        <v>62</v>
      </c>
      <c r="B67" s="57"/>
      <c r="C67" s="56"/>
      <c r="D67" s="56"/>
      <c r="E67" s="58"/>
      <c r="F67" s="58"/>
      <c r="G67" s="58"/>
      <c r="H67" s="58"/>
      <c r="I67" s="65"/>
      <c r="J67" s="71" t="str">
        <f t="shared" si="3"/>
        <v/>
      </c>
      <c r="K67" s="56"/>
      <c r="M67" s="45">
        <f t="shared" si="4"/>
        <v>0</v>
      </c>
      <c r="N67" s="45" t="e">
        <f t="shared" si="12"/>
        <v>#N/A</v>
      </c>
      <c r="O67" s="49" t="e">
        <f t="shared" si="13"/>
        <v>#N/A</v>
      </c>
      <c r="P67" s="45" t="e">
        <f t="shared" si="14"/>
        <v>#N/A</v>
      </c>
      <c r="W67" s="48" t="str">
        <f t="shared" si="5"/>
        <v>()</v>
      </c>
      <c r="X67" s="48" t="e">
        <f t="shared" si="6"/>
        <v>#N/A</v>
      </c>
      <c r="Y67" s="48" t="e">
        <f t="shared" si="7"/>
        <v>#VALUE!</v>
      </c>
      <c r="Z67" s="48" t="str">
        <f t="shared" si="8"/>
        <v/>
      </c>
      <c r="AA67" s="48">
        <f t="shared" si="9"/>
        <v>0</v>
      </c>
      <c r="AB67" s="48">
        <f t="shared" si="10"/>
        <v>0</v>
      </c>
      <c r="AC67" s="48">
        <f t="shared" si="11"/>
        <v>0</v>
      </c>
    </row>
    <row r="68" spans="1:29" ht="12" x14ac:dyDescent="0.3">
      <c r="A68" s="47">
        <v>63</v>
      </c>
      <c r="B68" s="57"/>
      <c r="C68" s="56"/>
      <c r="D68" s="56"/>
      <c r="E68" s="58"/>
      <c r="F68" s="58"/>
      <c r="G68" s="58"/>
      <c r="H68" s="58"/>
      <c r="I68" s="65"/>
      <c r="J68" s="71" t="str">
        <f t="shared" si="3"/>
        <v/>
      </c>
      <c r="K68" s="56"/>
      <c r="M68" s="45">
        <f t="shared" si="4"/>
        <v>0</v>
      </c>
      <c r="N68" s="45" t="e">
        <f t="shared" si="12"/>
        <v>#N/A</v>
      </c>
      <c r="O68" s="49" t="e">
        <f t="shared" si="13"/>
        <v>#N/A</v>
      </c>
      <c r="P68" s="45" t="e">
        <f t="shared" si="14"/>
        <v>#N/A</v>
      </c>
      <c r="W68" s="48" t="str">
        <f t="shared" si="5"/>
        <v>()</v>
      </c>
      <c r="X68" s="48" t="e">
        <f t="shared" si="6"/>
        <v>#N/A</v>
      </c>
      <c r="Y68" s="48" t="e">
        <f t="shared" si="7"/>
        <v>#VALUE!</v>
      </c>
      <c r="Z68" s="48" t="str">
        <f t="shared" si="8"/>
        <v/>
      </c>
      <c r="AA68" s="48">
        <f t="shared" si="9"/>
        <v>0</v>
      </c>
      <c r="AB68" s="48">
        <f t="shared" si="10"/>
        <v>0</v>
      </c>
      <c r="AC68" s="48">
        <f t="shared" si="11"/>
        <v>0</v>
      </c>
    </row>
    <row r="69" spans="1:29" ht="12" x14ac:dyDescent="0.3">
      <c r="A69" s="47">
        <v>64</v>
      </c>
      <c r="B69" s="57"/>
      <c r="C69" s="56"/>
      <c r="D69" s="56"/>
      <c r="E69" s="58"/>
      <c r="F69" s="58"/>
      <c r="G69" s="58"/>
      <c r="H69" s="58"/>
      <c r="I69" s="65"/>
      <c r="J69" s="71" t="str">
        <f t="shared" si="3"/>
        <v/>
      </c>
      <c r="K69" s="56"/>
      <c r="M69" s="45">
        <f t="shared" si="4"/>
        <v>0</v>
      </c>
      <c r="N69" s="45" t="e">
        <f t="shared" si="12"/>
        <v>#N/A</v>
      </c>
      <c r="O69" s="49" t="e">
        <f t="shared" si="13"/>
        <v>#N/A</v>
      </c>
      <c r="P69" s="45" t="e">
        <f t="shared" si="14"/>
        <v>#N/A</v>
      </c>
      <c r="W69" s="48" t="str">
        <f t="shared" si="5"/>
        <v>()</v>
      </c>
      <c r="X69" s="48" t="e">
        <f t="shared" si="6"/>
        <v>#N/A</v>
      </c>
      <c r="Y69" s="48" t="e">
        <f t="shared" si="7"/>
        <v>#VALUE!</v>
      </c>
      <c r="Z69" s="48" t="str">
        <f t="shared" si="8"/>
        <v/>
      </c>
      <c r="AA69" s="48">
        <f t="shared" si="9"/>
        <v>0</v>
      </c>
      <c r="AB69" s="48">
        <f t="shared" si="10"/>
        <v>0</v>
      </c>
      <c r="AC69" s="48">
        <f t="shared" si="11"/>
        <v>0</v>
      </c>
    </row>
    <row r="70" spans="1:29" ht="12" x14ac:dyDescent="0.3">
      <c r="A70" s="47">
        <v>65</v>
      </c>
      <c r="B70" s="57"/>
      <c r="C70" s="56"/>
      <c r="D70" s="56"/>
      <c r="E70" s="58"/>
      <c r="F70" s="58"/>
      <c r="G70" s="58"/>
      <c r="H70" s="58"/>
      <c r="I70" s="65"/>
      <c r="J70" s="71" t="str">
        <f t="shared" si="3"/>
        <v/>
      </c>
      <c r="K70" s="56"/>
      <c r="M70" s="45">
        <f t="shared" si="4"/>
        <v>0</v>
      </c>
      <c r="N70" s="45" t="e">
        <f t="shared" ref="N70:N100" si="15">VLOOKUP(M70,외부연구비인정환산,2,FALSE)</f>
        <v>#N/A</v>
      </c>
      <c r="O70" s="49" t="e">
        <f t="shared" ref="O70:O100" si="16">IF(G70=1,1,VLOOKUP(H70,외부연구비연구원p,2,FALSE))</f>
        <v>#N/A</v>
      </c>
      <c r="P70" s="45" t="e">
        <f t="shared" ref="P70:P100" si="17">VLOOKUP(I70,외부연구비p,2,FALSE)</f>
        <v>#N/A</v>
      </c>
      <c r="W70" s="48" t="str">
        <f t="shared" si="5"/>
        <v>()</v>
      </c>
      <c r="X70" s="48" t="e">
        <f t="shared" si="6"/>
        <v>#N/A</v>
      </c>
      <c r="Y70" s="48" t="e">
        <f t="shared" si="7"/>
        <v>#VALUE!</v>
      </c>
      <c r="Z70" s="48" t="str">
        <f t="shared" si="8"/>
        <v/>
      </c>
      <c r="AA70" s="48">
        <f t="shared" si="9"/>
        <v>0</v>
      </c>
      <c r="AB70" s="48">
        <f t="shared" si="10"/>
        <v>0</v>
      </c>
      <c r="AC70" s="48">
        <f t="shared" si="11"/>
        <v>0</v>
      </c>
    </row>
    <row r="71" spans="1:29" ht="12" x14ac:dyDescent="0.3">
      <c r="A71" s="47">
        <v>66</v>
      </c>
      <c r="B71" s="57"/>
      <c r="C71" s="56"/>
      <c r="D71" s="56"/>
      <c r="E71" s="58"/>
      <c r="F71" s="58"/>
      <c r="G71" s="58"/>
      <c r="H71" s="58"/>
      <c r="I71" s="65"/>
      <c r="J71" s="71" t="str">
        <f t="shared" ref="J71:J100" si="18">Z71</f>
        <v/>
      </c>
      <c r="K71" s="56"/>
      <c r="M71" s="45">
        <f t="shared" ref="M71:M100" si="19">IF(G71&gt;3,4,G71)</f>
        <v>0</v>
      </c>
      <c r="N71" s="45" t="e">
        <f t="shared" si="15"/>
        <v>#N/A</v>
      </c>
      <c r="O71" s="49" t="e">
        <f t="shared" si="16"/>
        <v>#N/A</v>
      </c>
      <c r="P71" s="45" t="e">
        <f t="shared" si="17"/>
        <v>#N/A</v>
      </c>
      <c r="W71" s="48" t="str">
        <f t="shared" ref="W71:W100" si="20">D71&amp;"("&amp;E71&amp;")"</f>
        <v>()</v>
      </c>
      <c r="X71" s="48" t="e">
        <f t="shared" ref="X71:X100" si="21">P71</f>
        <v>#N/A</v>
      </c>
      <c r="Y71" s="48" t="e">
        <f t="shared" ref="Y71:Y100" si="22">Z71/X71</f>
        <v>#VALUE!</v>
      </c>
      <c r="Z71" s="48" t="str">
        <f t="shared" ref="Z71:Z100" si="23">IFERROR(IF(OR(B71="",LEFT(AC71,1)="*"),"",PRODUCT(N71:P71)),"")</f>
        <v/>
      </c>
      <c r="AA71" s="48">
        <f t="shared" ref="AA71:AA100" si="24">H71</f>
        <v>0</v>
      </c>
      <c r="AB71" s="48">
        <f t="shared" ref="AB71:AB100" si="25">I71</f>
        <v>0</v>
      </c>
      <c r="AC71" s="48">
        <f t="shared" ref="AC71:AC100" si="26">K71</f>
        <v>0</v>
      </c>
    </row>
    <row r="72" spans="1:29" ht="12" x14ac:dyDescent="0.3">
      <c r="A72" s="47">
        <v>67</v>
      </c>
      <c r="B72" s="57"/>
      <c r="C72" s="56"/>
      <c r="D72" s="56"/>
      <c r="E72" s="58"/>
      <c r="F72" s="58"/>
      <c r="G72" s="58"/>
      <c r="H72" s="58"/>
      <c r="I72" s="65"/>
      <c r="J72" s="71" t="str">
        <f t="shared" si="18"/>
        <v/>
      </c>
      <c r="K72" s="56"/>
      <c r="M72" s="45">
        <f t="shared" si="19"/>
        <v>0</v>
      </c>
      <c r="N72" s="45" t="e">
        <f t="shared" si="15"/>
        <v>#N/A</v>
      </c>
      <c r="O72" s="49" t="e">
        <f t="shared" si="16"/>
        <v>#N/A</v>
      </c>
      <c r="P72" s="45" t="e">
        <f t="shared" si="17"/>
        <v>#N/A</v>
      </c>
      <c r="W72" s="48" t="str">
        <f t="shared" si="20"/>
        <v>()</v>
      </c>
      <c r="X72" s="48" t="e">
        <f t="shared" si="21"/>
        <v>#N/A</v>
      </c>
      <c r="Y72" s="48" t="e">
        <f t="shared" si="22"/>
        <v>#VALUE!</v>
      </c>
      <c r="Z72" s="48" t="str">
        <f t="shared" si="23"/>
        <v/>
      </c>
      <c r="AA72" s="48">
        <f t="shared" si="24"/>
        <v>0</v>
      </c>
      <c r="AB72" s="48">
        <f t="shared" si="25"/>
        <v>0</v>
      </c>
      <c r="AC72" s="48">
        <f t="shared" si="26"/>
        <v>0</v>
      </c>
    </row>
    <row r="73" spans="1:29" ht="12" x14ac:dyDescent="0.3">
      <c r="A73" s="47">
        <v>68</v>
      </c>
      <c r="B73" s="57"/>
      <c r="C73" s="56"/>
      <c r="D73" s="56"/>
      <c r="E73" s="58"/>
      <c r="F73" s="58"/>
      <c r="G73" s="58"/>
      <c r="H73" s="58"/>
      <c r="I73" s="65"/>
      <c r="J73" s="71" t="str">
        <f t="shared" si="18"/>
        <v/>
      </c>
      <c r="K73" s="56"/>
      <c r="M73" s="45">
        <f t="shared" si="19"/>
        <v>0</v>
      </c>
      <c r="N73" s="45" t="e">
        <f t="shared" si="15"/>
        <v>#N/A</v>
      </c>
      <c r="O73" s="49" t="e">
        <f t="shared" si="16"/>
        <v>#N/A</v>
      </c>
      <c r="P73" s="45" t="e">
        <f t="shared" si="17"/>
        <v>#N/A</v>
      </c>
      <c r="W73" s="48" t="str">
        <f t="shared" si="20"/>
        <v>()</v>
      </c>
      <c r="X73" s="48" t="e">
        <f t="shared" si="21"/>
        <v>#N/A</v>
      </c>
      <c r="Y73" s="48" t="e">
        <f t="shared" si="22"/>
        <v>#VALUE!</v>
      </c>
      <c r="Z73" s="48" t="str">
        <f t="shared" si="23"/>
        <v/>
      </c>
      <c r="AA73" s="48">
        <f t="shared" si="24"/>
        <v>0</v>
      </c>
      <c r="AB73" s="48">
        <f t="shared" si="25"/>
        <v>0</v>
      </c>
      <c r="AC73" s="48">
        <f t="shared" si="26"/>
        <v>0</v>
      </c>
    </row>
    <row r="74" spans="1:29" ht="12" x14ac:dyDescent="0.3">
      <c r="A74" s="47">
        <v>69</v>
      </c>
      <c r="B74" s="57"/>
      <c r="C74" s="56"/>
      <c r="D74" s="56"/>
      <c r="E74" s="58"/>
      <c r="F74" s="58"/>
      <c r="G74" s="58"/>
      <c r="H74" s="58"/>
      <c r="I74" s="65"/>
      <c r="J74" s="71" t="str">
        <f t="shared" si="18"/>
        <v/>
      </c>
      <c r="K74" s="56"/>
      <c r="M74" s="45">
        <f t="shared" si="19"/>
        <v>0</v>
      </c>
      <c r="N74" s="45" t="e">
        <f t="shared" si="15"/>
        <v>#N/A</v>
      </c>
      <c r="O74" s="49" t="e">
        <f t="shared" si="16"/>
        <v>#N/A</v>
      </c>
      <c r="P74" s="45" t="e">
        <f t="shared" si="17"/>
        <v>#N/A</v>
      </c>
      <c r="W74" s="48" t="str">
        <f t="shared" si="20"/>
        <v>()</v>
      </c>
      <c r="X74" s="48" t="e">
        <f t="shared" si="21"/>
        <v>#N/A</v>
      </c>
      <c r="Y74" s="48" t="e">
        <f t="shared" si="22"/>
        <v>#VALUE!</v>
      </c>
      <c r="Z74" s="48" t="str">
        <f t="shared" si="23"/>
        <v/>
      </c>
      <c r="AA74" s="48">
        <f t="shared" si="24"/>
        <v>0</v>
      </c>
      <c r="AB74" s="48">
        <f t="shared" si="25"/>
        <v>0</v>
      </c>
      <c r="AC74" s="48">
        <f t="shared" si="26"/>
        <v>0</v>
      </c>
    </row>
    <row r="75" spans="1:29" ht="12" x14ac:dyDescent="0.3">
      <c r="A75" s="47">
        <v>70</v>
      </c>
      <c r="B75" s="57"/>
      <c r="C75" s="56"/>
      <c r="D75" s="56"/>
      <c r="E75" s="58"/>
      <c r="F75" s="58"/>
      <c r="G75" s="58"/>
      <c r="H75" s="58"/>
      <c r="I75" s="65"/>
      <c r="J75" s="71" t="str">
        <f t="shared" si="18"/>
        <v/>
      </c>
      <c r="K75" s="56"/>
      <c r="M75" s="45">
        <f t="shared" si="19"/>
        <v>0</v>
      </c>
      <c r="N75" s="45" t="e">
        <f t="shared" si="15"/>
        <v>#N/A</v>
      </c>
      <c r="O75" s="49" t="e">
        <f t="shared" si="16"/>
        <v>#N/A</v>
      </c>
      <c r="P75" s="45" t="e">
        <f t="shared" si="17"/>
        <v>#N/A</v>
      </c>
      <c r="W75" s="48" t="str">
        <f t="shared" si="20"/>
        <v>()</v>
      </c>
      <c r="X75" s="48" t="e">
        <f t="shared" si="21"/>
        <v>#N/A</v>
      </c>
      <c r="Y75" s="48" t="e">
        <f t="shared" si="22"/>
        <v>#VALUE!</v>
      </c>
      <c r="Z75" s="48" t="str">
        <f t="shared" si="23"/>
        <v/>
      </c>
      <c r="AA75" s="48">
        <f t="shared" si="24"/>
        <v>0</v>
      </c>
      <c r="AB75" s="48">
        <f t="shared" si="25"/>
        <v>0</v>
      </c>
      <c r="AC75" s="48">
        <f t="shared" si="26"/>
        <v>0</v>
      </c>
    </row>
    <row r="76" spans="1:29" ht="12" x14ac:dyDescent="0.3">
      <c r="A76" s="47">
        <v>71</v>
      </c>
      <c r="B76" s="57"/>
      <c r="C76" s="56"/>
      <c r="D76" s="56"/>
      <c r="E76" s="58"/>
      <c r="F76" s="58"/>
      <c r="G76" s="58"/>
      <c r="H76" s="58"/>
      <c r="I76" s="65"/>
      <c r="J76" s="71" t="str">
        <f t="shared" si="18"/>
        <v/>
      </c>
      <c r="K76" s="56"/>
      <c r="M76" s="45">
        <f t="shared" si="19"/>
        <v>0</v>
      </c>
      <c r="N76" s="45" t="e">
        <f t="shared" si="15"/>
        <v>#N/A</v>
      </c>
      <c r="O76" s="49" t="e">
        <f t="shared" si="16"/>
        <v>#N/A</v>
      </c>
      <c r="P76" s="45" t="e">
        <f t="shared" si="17"/>
        <v>#N/A</v>
      </c>
      <c r="W76" s="48" t="str">
        <f t="shared" si="20"/>
        <v>()</v>
      </c>
      <c r="X76" s="48" t="e">
        <f t="shared" si="21"/>
        <v>#N/A</v>
      </c>
      <c r="Y76" s="48" t="e">
        <f t="shared" si="22"/>
        <v>#VALUE!</v>
      </c>
      <c r="Z76" s="48" t="str">
        <f t="shared" si="23"/>
        <v/>
      </c>
      <c r="AA76" s="48">
        <f t="shared" si="24"/>
        <v>0</v>
      </c>
      <c r="AB76" s="48">
        <f t="shared" si="25"/>
        <v>0</v>
      </c>
      <c r="AC76" s="48">
        <f t="shared" si="26"/>
        <v>0</v>
      </c>
    </row>
    <row r="77" spans="1:29" ht="12" x14ac:dyDescent="0.3">
      <c r="A77" s="47">
        <v>72</v>
      </c>
      <c r="B77" s="57"/>
      <c r="C77" s="56"/>
      <c r="D77" s="56"/>
      <c r="E77" s="58"/>
      <c r="F77" s="58"/>
      <c r="G77" s="58"/>
      <c r="H77" s="58"/>
      <c r="I77" s="65"/>
      <c r="J77" s="71" t="str">
        <f t="shared" si="18"/>
        <v/>
      </c>
      <c r="K77" s="56"/>
      <c r="M77" s="45">
        <f t="shared" si="19"/>
        <v>0</v>
      </c>
      <c r="N77" s="45" t="e">
        <f t="shared" si="15"/>
        <v>#N/A</v>
      </c>
      <c r="O77" s="49" t="e">
        <f t="shared" si="16"/>
        <v>#N/A</v>
      </c>
      <c r="P77" s="45" t="e">
        <f t="shared" si="17"/>
        <v>#N/A</v>
      </c>
      <c r="W77" s="48" t="str">
        <f t="shared" si="20"/>
        <v>()</v>
      </c>
      <c r="X77" s="48" t="e">
        <f t="shared" si="21"/>
        <v>#N/A</v>
      </c>
      <c r="Y77" s="48" t="e">
        <f t="shared" si="22"/>
        <v>#VALUE!</v>
      </c>
      <c r="Z77" s="48" t="str">
        <f t="shared" si="23"/>
        <v/>
      </c>
      <c r="AA77" s="48">
        <f t="shared" si="24"/>
        <v>0</v>
      </c>
      <c r="AB77" s="48">
        <f t="shared" si="25"/>
        <v>0</v>
      </c>
      <c r="AC77" s="48">
        <f t="shared" si="26"/>
        <v>0</v>
      </c>
    </row>
    <row r="78" spans="1:29" ht="12" x14ac:dyDescent="0.3">
      <c r="A78" s="47">
        <v>73</v>
      </c>
      <c r="B78" s="57"/>
      <c r="C78" s="56"/>
      <c r="D78" s="56"/>
      <c r="E78" s="58"/>
      <c r="F78" s="58"/>
      <c r="G78" s="58"/>
      <c r="H78" s="58"/>
      <c r="I78" s="65"/>
      <c r="J78" s="71" t="str">
        <f t="shared" si="18"/>
        <v/>
      </c>
      <c r="K78" s="56"/>
      <c r="M78" s="45">
        <f t="shared" si="19"/>
        <v>0</v>
      </c>
      <c r="N78" s="45" t="e">
        <f t="shared" si="15"/>
        <v>#N/A</v>
      </c>
      <c r="O78" s="49" t="e">
        <f t="shared" si="16"/>
        <v>#N/A</v>
      </c>
      <c r="P78" s="45" t="e">
        <f t="shared" si="17"/>
        <v>#N/A</v>
      </c>
      <c r="W78" s="48" t="str">
        <f t="shared" si="20"/>
        <v>()</v>
      </c>
      <c r="X78" s="48" t="e">
        <f t="shared" si="21"/>
        <v>#N/A</v>
      </c>
      <c r="Y78" s="48" t="e">
        <f t="shared" si="22"/>
        <v>#VALUE!</v>
      </c>
      <c r="Z78" s="48" t="str">
        <f t="shared" si="23"/>
        <v/>
      </c>
      <c r="AA78" s="48">
        <f t="shared" si="24"/>
        <v>0</v>
      </c>
      <c r="AB78" s="48">
        <f t="shared" si="25"/>
        <v>0</v>
      </c>
      <c r="AC78" s="48">
        <f t="shared" si="26"/>
        <v>0</v>
      </c>
    </row>
    <row r="79" spans="1:29" ht="12" x14ac:dyDescent="0.3">
      <c r="A79" s="47">
        <v>74</v>
      </c>
      <c r="B79" s="57"/>
      <c r="C79" s="56"/>
      <c r="D79" s="56"/>
      <c r="E79" s="58"/>
      <c r="F79" s="58"/>
      <c r="G79" s="58"/>
      <c r="H79" s="58"/>
      <c r="I79" s="65"/>
      <c r="J79" s="71" t="str">
        <f t="shared" si="18"/>
        <v/>
      </c>
      <c r="K79" s="56"/>
      <c r="M79" s="45">
        <f t="shared" si="19"/>
        <v>0</v>
      </c>
      <c r="N79" s="45" t="e">
        <f t="shared" si="15"/>
        <v>#N/A</v>
      </c>
      <c r="O79" s="49" t="e">
        <f t="shared" si="16"/>
        <v>#N/A</v>
      </c>
      <c r="P79" s="45" t="e">
        <f t="shared" si="17"/>
        <v>#N/A</v>
      </c>
      <c r="W79" s="48" t="str">
        <f t="shared" si="20"/>
        <v>()</v>
      </c>
      <c r="X79" s="48" t="e">
        <f t="shared" si="21"/>
        <v>#N/A</v>
      </c>
      <c r="Y79" s="48" t="e">
        <f t="shared" si="22"/>
        <v>#VALUE!</v>
      </c>
      <c r="Z79" s="48" t="str">
        <f t="shared" si="23"/>
        <v/>
      </c>
      <c r="AA79" s="48">
        <f t="shared" si="24"/>
        <v>0</v>
      </c>
      <c r="AB79" s="48">
        <f t="shared" si="25"/>
        <v>0</v>
      </c>
      <c r="AC79" s="48">
        <f t="shared" si="26"/>
        <v>0</v>
      </c>
    </row>
    <row r="80" spans="1:29" ht="12" x14ac:dyDescent="0.3">
      <c r="A80" s="47">
        <v>75</v>
      </c>
      <c r="B80" s="57"/>
      <c r="C80" s="56"/>
      <c r="D80" s="56"/>
      <c r="E80" s="58"/>
      <c r="F80" s="58"/>
      <c r="G80" s="58"/>
      <c r="H80" s="58"/>
      <c r="I80" s="65"/>
      <c r="J80" s="71" t="str">
        <f t="shared" si="18"/>
        <v/>
      </c>
      <c r="K80" s="56"/>
      <c r="M80" s="45">
        <f t="shared" si="19"/>
        <v>0</v>
      </c>
      <c r="N80" s="45" t="e">
        <f t="shared" si="15"/>
        <v>#N/A</v>
      </c>
      <c r="O80" s="49" t="e">
        <f t="shared" si="16"/>
        <v>#N/A</v>
      </c>
      <c r="P80" s="45" t="e">
        <f t="shared" si="17"/>
        <v>#N/A</v>
      </c>
      <c r="W80" s="48" t="str">
        <f t="shared" si="20"/>
        <v>()</v>
      </c>
      <c r="X80" s="48" t="e">
        <f t="shared" si="21"/>
        <v>#N/A</v>
      </c>
      <c r="Y80" s="48" t="e">
        <f t="shared" si="22"/>
        <v>#VALUE!</v>
      </c>
      <c r="Z80" s="48" t="str">
        <f t="shared" si="23"/>
        <v/>
      </c>
      <c r="AA80" s="48">
        <f t="shared" si="24"/>
        <v>0</v>
      </c>
      <c r="AB80" s="48">
        <f t="shared" si="25"/>
        <v>0</v>
      </c>
      <c r="AC80" s="48">
        <f t="shared" si="26"/>
        <v>0</v>
      </c>
    </row>
    <row r="81" spans="1:29" ht="12" x14ac:dyDescent="0.3">
      <c r="A81" s="47">
        <v>76</v>
      </c>
      <c r="B81" s="57"/>
      <c r="C81" s="56"/>
      <c r="D81" s="56"/>
      <c r="E81" s="58"/>
      <c r="F81" s="58"/>
      <c r="G81" s="58"/>
      <c r="H81" s="58"/>
      <c r="I81" s="65"/>
      <c r="J81" s="71" t="str">
        <f t="shared" si="18"/>
        <v/>
      </c>
      <c r="K81" s="56"/>
      <c r="M81" s="45">
        <f t="shared" si="19"/>
        <v>0</v>
      </c>
      <c r="N81" s="45" t="e">
        <f t="shared" si="15"/>
        <v>#N/A</v>
      </c>
      <c r="O81" s="49" t="e">
        <f t="shared" si="16"/>
        <v>#N/A</v>
      </c>
      <c r="P81" s="45" t="e">
        <f t="shared" si="17"/>
        <v>#N/A</v>
      </c>
      <c r="W81" s="48" t="str">
        <f t="shared" si="20"/>
        <v>()</v>
      </c>
      <c r="X81" s="48" t="e">
        <f t="shared" si="21"/>
        <v>#N/A</v>
      </c>
      <c r="Y81" s="48" t="e">
        <f t="shared" si="22"/>
        <v>#VALUE!</v>
      </c>
      <c r="Z81" s="48" t="str">
        <f t="shared" si="23"/>
        <v/>
      </c>
      <c r="AA81" s="48">
        <f t="shared" si="24"/>
        <v>0</v>
      </c>
      <c r="AB81" s="48">
        <f t="shared" si="25"/>
        <v>0</v>
      </c>
      <c r="AC81" s="48">
        <f t="shared" si="26"/>
        <v>0</v>
      </c>
    </row>
    <row r="82" spans="1:29" ht="12" x14ac:dyDescent="0.3">
      <c r="A82" s="47">
        <v>77</v>
      </c>
      <c r="B82" s="57"/>
      <c r="C82" s="56"/>
      <c r="D82" s="56"/>
      <c r="E82" s="58"/>
      <c r="F82" s="58"/>
      <c r="G82" s="58"/>
      <c r="H82" s="58"/>
      <c r="I82" s="65"/>
      <c r="J82" s="71" t="str">
        <f t="shared" si="18"/>
        <v/>
      </c>
      <c r="K82" s="56"/>
      <c r="M82" s="45">
        <f t="shared" si="19"/>
        <v>0</v>
      </c>
      <c r="N82" s="45" t="e">
        <f t="shared" si="15"/>
        <v>#N/A</v>
      </c>
      <c r="O82" s="49" t="e">
        <f t="shared" si="16"/>
        <v>#N/A</v>
      </c>
      <c r="P82" s="45" t="e">
        <f t="shared" si="17"/>
        <v>#N/A</v>
      </c>
      <c r="W82" s="48" t="str">
        <f t="shared" si="20"/>
        <v>()</v>
      </c>
      <c r="X82" s="48" t="e">
        <f t="shared" si="21"/>
        <v>#N/A</v>
      </c>
      <c r="Y82" s="48" t="e">
        <f t="shared" si="22"/>
        <v>#VALUE!</v>
      </c>
      <c r="Z82" s="48" t="str">
        <f t="shared" si="23"/>
        <v/>
      </c>
      <c r="AA82" s="48">
        <f t="shared" si="24"/>
        <v>0</v>
      </c>
      <c r="AB82" s="48">
        <f t="shared" si="25"/>
        <v>0</v>
      </c>
      <c r="AC82" s="48">
        <f t="shared" si="26"/>
        <v>0</v>
      </c>
    </row>
    <row r="83" spans="1:29" ht="12" x14ac:dyDescent="0.3">
      <c r="A83" s="47">
        <v>78</v>
      </c>
      <c r="B83" s="57"/>
      <c r="C83" s="56"/>
      <c r="D83" s="56"/>
      <c r="E83" s="58"/>
      <c r="F83" s="58"/>
      <c r="G83" s="58"/>
      <c r="H83" s="58"/>
      <c r="I83" s="65"/>
      <c r="J83" s="71" t="str">
        <f t="shared" si="18"/>
        <v/>
      </c>
      <c r="K83" s="56"/>
      <c r="M83" s="45">
        <f t="shared" si="19"/>
        <v>0</v>
      </c>
      <c r="N83" s="45" t="e">
        <f t="shared" si="15"/>
        <v>#N/A</v>
      </c>
      <c r="O83" s="49" t="e">
        <f t="shared" si="16"/>
        <v>#N/A</v>
      </c>
      <c r="P83" s="45" t="e">
        <f t="shared" si="17"/>
        <v>#N/A</v>
      </c>
      <c r="W83" s="48" t="str">
        <f t="shared" si="20"/>
        <v>()</v>
      </c>
      <c r="X83" s="48" t="e">
        <f t="shared" si="21"/>
        <v>#N/A</v>
      </c>
      <c r="Y83" s="48" t="e">
        <f t="shared" si="22"/>
        <v>#VALUE!</v>
      </c>
      <c r="Z83" s="48" t="str">
        <f t="shared" si="23"/>
        <v/>
      </c>
      <c r="AA83" s="48">
        <f t="shared" si="24"/>
        <v>0</v>
      </c>
      <c r="AB83" s="48">
        <f t="shared" si="25"/>
        <v>0</v>
      </c>
      <c r="AC83" s="48">
        <f t="shared" si="26"/>
        <v>0</v>
      </c>
    </row>
    <row r="84" spans="1:29" ht="12" x14ac:dyDescent="0.3">
      <c r="A84" s="47">
        <v>79</v>
      </c>
      <c r="B84" s="57"/>
      <c r="C84" s="56"/>
      <c r="D84" s="56"/>
      <c r="E84" s="58"/>
      <c r="F84" s="58"/>
      <c r="G84" s="58"/>
      <c r="H84" s="58"/>
      <c r="I84" s="65"/>
      <c r="J84" s="71" t="str">
        <f t="shared" si="18"/>
        <v/>
      </c>
      <c r="K84" s="56"/>
      <c r="M84" s="45">
        <f t="shared" si="19"/>
        <v>0</v>
      </c>
      <c r="N84" s="45" t="e">
        <f t="shared" si="15"/>
        <v>#N/A</v>
      </c>
      <c r="O84" s="49" t="e">
        <f t="shared" si="16"/>
        <v>#N/A</v>
      </c>
      <c r="P84" s="45" t="e">
        <f t="shared" si="17"/>
        <v>#N/A</v>
      </c>
      <c r="W84" s="48" t="str">
        <f t="shared" si="20"/>
        <v>()</v>
      </c>
      <c r="X84" s="48" t="e">
        <f t="shared" si="21"/>
        <v>#N/A</v>
      </c>
      <c r="Y84" s="48" t="e">
        <f t="shared" si="22"/>
        <v>#VALUE!</v>
      </c>
      <c r="Z84" s="48" t="str">
        <f t="shared" si="23"/>
        <v/>
      </c>
      <c r="AA84" s="48">
        <f t="shared" si="24"/>
        <v>0</v>
      </c>
      <c r="AB84" s="48">
        <f t="shared" si="25"/>
        <v>0</v>
      </c>
      <c r="AC84" s="48">
        <f t="shared" si="26"/>
        <v>0</v>
      </c>
    </row>
    <row r="85" spans="1:29" ht="12" x14ac:dyDescent="0.3">
      <c r="A85" s="47">
        <v>80</v>
      </c>
      <c r="B85" s="57"/>
      <c r="C85" s="56"/>
      <c r="D85" s="56"/>
      <c r="E85" s="58"/>
      <c r="F85" s="58"/>
      <c r="G85" s="58"/>
      <c r="H85" s="58"/>
      <c r="I85" s="65"/>
      <c r="J85" s="71" t="str">
        <f t="shared" si="18"/>
        <v/>
      </c>
      <c r="K85" s="56"/>
      <c r="M85" s="45">
        <f t="shared" si="19"/>
        <v>0</v>
      </c>
      <c r="N85" s="45" t="e">
        <f t="shared" si="15"/>
        <v>#N/A</v>
      </c>
      <c r="O85" s="49" t="e">
        <f t="shared" si="16"/>
        <v>#N/A</v>
      </c>
      <c r="P85" s="45" t="e">
        <f t="shared" si="17"/>
        <v>#N/A</v>
      </c>
      <c r="W85" s="48" t="str">
        <f t="shared" si="20"/>
        <v>()</v>
      </c>
      <c r="X85" s="48" t="e">
        <f t="shared" si="21"/>
        <v>#N/A</v>
      </c>
      <c r="Y85" s="48" t="e">
        <f t="shared" si="22"/>
        <v>#VALUE!</v>
      </c>
      <c r="Z85" s="48" t="str">
        <f t="shared" si="23"/>
        <v/>
      </c>
      <c r="AA85" s="48">
        <f t="shared" si="24"/>
        <v>0</v>
      </c>
      <c r="AB85" s="48">
        <f t="shared" si="25"/>
        <v>0</v>
      </c>
      <c r="AC85" s="48">
        <f t="shared" si="26"/>
        <v>0</v>
      </c>
    </row>
    <row r="86" spans="1:29" ht="12" x14ac:dyDescent="0.3">
      <c r="A86" s="47">
        <v>81</v>
      </c>
      <c r="B86" s="57"/>
      <c r="C86" s="56"/>
      <c r="D86" s="56"/>
      <c r="E86" s="58"/>
      <c r="F86" s="58"/>
      <c r="G86" s="58"/>
      <c r="H86" s="58"/>
      <c r="I86" s="65"/>
      <c r="J86" s="71" t="str">
        <f t="shared" si="18"/>
        <v/>
      </c>
      <c r="K86" s="56"/>
      <c r="M86" s="45">
        <f t="shared" si="19"/>
        <v>0</v>
      </c>
      <c r="N86" s="45" t="e">
        <f t="shared" si="15"/>
        <v>#N/A</v>
      </c>
      <c r="O86" s="49" t="e">
        <f t="shared" si="16"/>
        <v>#N/A</v>
      </c>
      <c r="P86" s="45" t="e">
        <f t="shared" si="17"/>
        <v>#N/A</v>
      </c>
      <c r="W86" s="48" t="str">
        <f t="shared" si="20"/>
        <v>()</v>
      </c>
      <c r="X86" s="48" t="e">
        <f t="shared" si="21"/>
        <v>#N/A</v>
      </c>
      <c r="Y86" s="48" t="e">
        <f t="shared" si="22"/>
        <v>#VALUE!</v>
      </c>
      <c r="Z86" s="48" t="str">
        <f t="shared" si="23"/>
        <v/>
      </c>
      <c r="AA86" s="48">
        <f t="shared" si="24"/>
        <v>0</v>
      </c>
      <c r="AB86" s="48">
        <f t="shared" si="25"/>
        <v>0</v>
      </c>
      <c r="AC86" s="48">
        <f t="shared" si="26"/>
        <v>0</v>
      </c>
    </row>
    <row r="87" spans="1:29" ht="12" x14ac:dyDescent="0.3">
      <c r="A87" s="47">
        <v>82</v>
      </c>
      <c r="B87" s="57"/>
      <c r="C87" s="56"/>
      <c r="D87" s="56"/>
      <c r="E87" s="58"/>
      <c r="F87" s="58"/>
      <c r="G87" s="58"/>
      <c r="H87" s="58"/>
      <c r="I87" s="65"/>
      <c r="J87" s="71" t="str">
        <f t="shared" si="18"/>
        <v/>
      </c>
      <c r="K87" s="56"/>
      <c r="M87" s="45">
        <f t="shared" si="19"/>
        <v>0</v>
      </c>
      <c r="N87" s="45" t="e">
        <f t="shared" si="15"/>
        <v>#N/A</v>
      </c>
      <c r="O87" s="49" t="e">
        <f t="shared" si="16"/>
        <v>#N/A</v>
      </c>
      <c r="P87" s="45" t="e">
        <f t="shared" si="17"/>
        <v>#N/A</v>
      </c>
      <c r="W87" s="48" t="str">
        <f t="shared" si="20"/>
        <v>()</v>
      </c>
      <c r="X87" s="48" t="e">
        <f t="shared" si="21"/>
        <v>#N/A</v>
      </c>
      <c r="Y87" s="48" t="e">
        <f t="shared" si="22"/>
        <v>#VALUE!</v>
      </c>
      <c r="Z87" s="48" t="str">
        <f t="shared" si="23"/>
        <v/>
      </c>
      <c r="AA87" s="48">
        <f t="shared" si="24"/>
        <v>0</v>
      </c>
      <c r="AB87" s="48">
        <f t="shared" si="25"/>
        <v>0</v>
      </c>
      <c r="AC87" s="48">
        <f t="shared" si="26"/>
        <v>0</v>
      </c>
    </row>
    <row r="88" spans="1:29" ht="12" x14ac:dyDescent="0.3">
      <c r="A88" s="47">
        <v>83</v>
      </c>
      <c r="B88" s="57"/>
      <c r="C88" s="56"/>
      <c r="D88" s="56"/>
      <c r="E88" s="58"/>
      <c r="F88" s="58"/>
      <c r="G88" s="58"/>
      <c r="H88" s="58"/>
      <c r="I88" s="65"/>
      <c r="J88" s="71" t="str">
        <f t="shared" si="18"/>
        <v/>
      </c>
      <c r="K88" s="56"/>
      <c r="M88" s="45">
        <f t="shared" si="19"/>
        <v>0</v>
      </c>
      <c r="N88" s="45" t="e">
        <f t="shared" si="15"/>
        <v>#N/A</v>
      </c>
      <c r="O88" s="49" t="e">
        <f t="shared" si="16"/>
        <v>#N/A</v>
      </c>
      <c r="P88" s="45" t="e">
        <f t="shared" si="17"/>
        <v>#N/A</v>
      </c>
      <c r="W88" s="48" t="str">
        <f t="shared" si="20"/>
        <v>()</v>
      </c>
      <c r="X88" s="48" t="e">
        <f t="shared" si="21"/>
        <v>#N/A</v>
      </c>
      <c r="Y88" s="48" t="e">
        <f t="shared" si="22"/>
        <v>#VALUE!</v>
      </c>
      <c r="Z88" s="48" t="str">
        <f t="shared" si="23"/>
        <v/>
      </c>
      <c r="AA88" s="48">
        <f t="shared" si="24"/>
        <v>0</v>
      </c>
      <c r="AB88" s="48">
        <f t="shared" si="25"/>
        <v>0</v>
      </c>
      <c r="AC88" s="48">
        <f t="shared" si="26"/>
        <v>0</v>
      </c>
    </row>
    <row r="89" spans="1:29" ht="12" x14ac:dyDescent="0.3">
      <c r="A89" s="47">
        <v>84</v>
      </c>
      <c r="B89" s="57"/>
      <c r="C89" s="56"/>
      <c r="D89" s="56"/>
      <c r="E89" s="58"/>
      <c r="F89" s="58"/>
      <c r="G89" s="58"/>
      <c r="H89" s="58"/>
      <c r="I89" s="65"/>
      <c r="J89" s="71" t="str">
        <f t="shared" si="18"/>
        <v/>
      </c>
      <c r="K89" s="56"/>
      <c r="M89" s="45">
        <f t="shared" si="19"/>
        <v>0</v>
      </c>
      <c r="N89" s="45" t="e">
        <f t="shared" si="15"/>
        <v>#N/A</v>
      </c>
      <c r="O89" s="49" t="e">
        <f t="shared" si="16"/>
        <v>#N/A</v>
      </c>
      <c r="P89" s="45" t="e">
        <f t="shared" si="17"/>
        <v>#N/A</v>
      </c>
      <c r="W89" s="48" t="str">
        <f t="shared" si="20"/>
        <v>()</v>
      </c>
      <c r="X89" s="48" t="e">
        <f t="shared" si="21"/>
        <v>#N/A</v>
      </c>
      <c r="Y89" s="48" t="e">
        <f t="shared" si="22"/>
        <v>#VALUE!</v>
      </c>
      <c r="Z89" s="48" t="str">
        <f t="shared" si="23"/>
        <v/>
      </c>
      <c r="AA89" s="48">
        <f t="shared" si="24"/>
        <v>0</v>
      </c>
      <c r="AB89" s="48">
        <f t="shared" si="25"/>
        <v>0</v>
      </c>
      <c r="AC89" s="48">
        <f t="shared" si="26"/>
        <v>0</v>
      </c>
    </row>
    <row r="90" spans="1:29" ht="12" x14ac:dyDescent="0.3">
      <c r="A90" s="47">
        <v>85</v>
      </c>
      <c r="B90" s="57"/>
      <c r="C90" s="56"/>
      <c r="D90" s="56"/>
      <c r="E90" s="58"/>
      <c r="F90" s="58"/>
      <c r="G90" s="58"/>
      <c r="H90" s="58"/>
      <c r="I90" s="65"/>
      <c r="J90" s="71" t="str">
        <f t="shared" si="18"/>
        <v/>
      </c>
      <c r="K90" s="56"/>
      <c r="M90" s="45">
        <f t="shared" si="19"/>
        <v>0</v>
      </c>
      <c r="N90" s="45" t="e">
        <f t="shared" si="15"/>
        <v>#N/A</v>
      </c>
      <c r="O90" s="49" t="e">
        <f t="shared" si="16"/>
        <v>#N/A</v>
      </c>
      <c r="P90" s="45" t="e">
        <f t="shared" si="17"/>
        <v>#N/A</v>
      </c>
      <c r="W90" s="48" t="str">
        <f t="shared" si="20"/>
        <v>()</v>
      </c>
      <c r="X90" s="48" t="e">
        <f t="shared" si="21"/>
        <v>#N/A</v>
      </c>
      <c r="Y90" s="48" t="e">
        <f t="shared" si="22"/>
        <v>#VALUE!</v>
      </c>
      <c r="Z90" s="48" t="str">
        <f t="shared" si="23"/>
        <v/>
      </c>
      <c r="AA90" s="48">
        <f t="shared" si="24"/>
        <v>0</v>
      </c>
      <c r="AB90" s="48">
        <f t="shared" si="25"/>
        <v>0</v>
      </c>
      <c r="AC90" s="48">
        <f t="shared" si="26"/>
        <v>0</v>
      </c>
    </row>
    <row r="91" spans="1:29" ht="12" x14ac:dyDescent="0.3">
      <c r="A91" s="47">
        <v>86</v>
      </c>
      <c r="B91" s="57"/>
      <c r="C91" s="56"/>
      <c r="D91" s="56"/>
      <c r="E91" s="58"/>
      <c r="F91" s="58"/>
      <c r="G91" s="58"/>
      <c r="H91" s="58"/>
      <c r="I91" s="65"/>
      <c r="J91" s="71" t="str">
        <f t="shared" si="18"/>
        <v/>
      </c>
      <c r="K91" s="56"/>
      <c r="M91" s="45">
        <f t="shared" si="19"/>
        <v>0</v>
      </c>
      <c r="N91" s="45" t="e">
        <f t="shared" si="15"/>
        <v>#N/A</v>
      </c>
      <c r="O91" s="49" t="e">
        <f t="shared" si="16"/>
        <v>#N/A</v>
      </c>
      <c r="P91" s="45" t="e">
        <f t="shared" si="17"/>
        <v>#N/A</v>
      </c>
      <c r="W91" s="48" t="str">
        <f t="shared" si="20"/>
        <v>()</v>
      </c>
      <c r="X91" s="48" t="e">
        <f t="shared" si="21"/>
        <v>#N/A</v>
      </c>
      <c r="Y91" s="48" t="e">
        <f t="shared" si="22"/>
        <v>#VALUE!</v>
      </c>
      <c r="Z91" s="48" t="str">
        <f t="shared" si="23"/>
        <v/>
      </c>
      <c r="AA91" s="48">
        <f t="shared" si="24"/>
        <v>0</v>
      </c>
      <c r="AB91" s="48">
        <f t="shared" si="25"/>
        <v>0</v>
      </c>
      <c r="AC91" s="48">
        <f t="shared" si="26"/>
        <v>0</v>
      </c>
    </row>
    <row r="92" spans="1:29" ht="12" x14ac:dyDescent="0.3">
      <c r="A92" s="47">
        <v>87</v>
      </c>
      <c r="B92" s="57"/>
      <c r="C92" s="56"/>
      <c r="D92" s="56"/>
      <c r="E92" s="58"/>
      <c r="F92" s="58"/>
      <c r="G92" s="58"/>
      <c r="H92" s="58"/>
      <c r="I92" s="65"/>
      <c r="J92" s="71" t="str">
        <f t="shared" si="18"/>
        <v/>
      </c>
      <c r="K92" s="56"/>
      <c r="M92" s="45">
        <f t="shared" si="19"/>
        <v>0</v>
      </c>
      <c r="N92" s="45" t="e">
        <f t="shared" si="15"/>
        <v>#N/A</v>
      </c>
      <c r="O92" s="49" t="e">
        <f t="shared" si="16"/>
        <v>#N/A</v>
      </c>
      <c r="P92" s="45" t="e">
        <f t="shared" si="17"/>
        <v>#N/A</v>
      </c>
      <c r="W92" s="48" t="str">
        <f t="shared" si="20"/>
        <v>()</v>
      </c>
      <c r="X92" s="48" t="e">
        <f t="shared" si="21"/>
        <v>#N/A</v>
      </c>
      <c r="Y92" s="48" t="e">
        <f t="shared" si="22"/>
        <v>#VALUE!</v>
      </c>
      <c r="Z92" s="48" t="str">
        <f t="shared" si="23"/>
        <v/>
      </c>
      <c r="AA92" s="48">
        <f t="shared" si="24"/>
        <v>0</v>
      </c>
      <c r="AB92" s="48">
        <f t="shared" si="25"/>
        <v>0</v>
      </c>
      <c r="AC92" s="48">
        <f t="shared" si="26"/>
        <v>0</v>
      </c>
    </row>
    <row r="93" spans="1:29" ht="12" x14ac:dyDescent="0.3">
      <c r="A93" s="47">
        <v>88</v>
      </c>
      <c r="B93" s="57"/>
      <c r="C93" s="56"/>
      <c r="D93" s="56"/>
      <c r="E93" s="58"/>
      <c r="F93" s="58"/>
      <c r="G93" s="58"/>
      <c r="H93" s="58"/>
      <c r="I93" s="65"/>
      <c r="J93" s="71" t="str">
        <f t="shared" si="18"/>
        <v/>
      </c>
      <c r="K93" s="56"/>
      <c r="M93" s="45">
        <f t="shared" si="19"/>
        <v>0</v>
      </c>
      <c r="N93" s="45" t="e">
        <f t="shared" si="15"/>
        <v>#N/A</v>
      </c>
      <c r="O93" s="49" t="e">
        <f t="shared" si="16"/>
        <v>#N/A</v>
      </c>
      <c r="P93" s="45" t="e">
        <f t="shared" si="17"/>
        <v>#N/A</v>
      </c>
      <c r="W93" s="48" t="str">
        <f t="shared" si="20"/>
        <v>()</v>
      </c>
      <c r="X93" s="48" t="e">
        <f t="shared" si="21"/>
        <v>#N/A</v>
      </c>
      <c r="Y93" s="48" t="e">
        <f t="shared" si="22"/>
        <v>#VALUE!</v>
      </c>
      <c r="Z93" s="48" t="str">
        <f t="shared" si="23"/>
        <v/>
      </c>
      <c r="AA93" s="48">
        <f t="shared" si="24"/>
        <v>0</v>
      </c>
      <c r="AB93" s="48">
        <f t="shared" si="25"/>
        <v>0</v>
      </c>
      <c r="AC93" s="48">
        <f t="shared" si="26"/>
        <v>0</v>
      </c>
    </row>
    <row r="94" spans="1:29" ht="12" x14ac:dyDescent="0.3">
      <c r="A94" s="47">
        <v>89</v>
      </c>
      <c r="B94" s="57"/>
      <c r="C94" s="56"/>
      <c r="D94" s="56"/>
      <c r="E94" s="58"/>
      <c r="F94" s="58"/>
      <c r="G94" s="58"/>
      <c r="H94" s="58"/>
      <c r="I94" s="65"/>
      <c r="J94" s="71" t="str">
        <f t="shared" si="18"/>
        <v/>
      </c>
      <c r="K94" s="56"/>
      <c r="M94" s="45">
        <f t="shared" si="19"/>
        <v>0</v>
      </c>
      <c r="N94" s="45" t="e">
        <f t="shared" si="15"/>
        <v>#N/A</v>
      </c>
      <c r="O94" s="49" t="e">
        <f t="shared" si="16"/>
        <v>#N/A</v>
      </c>
      <c r="P94" s="45" t="e">
        <f t="shared" si="17"/>
        <v>#N/A</v>
      </c>
      <c r="W94" s="48" t="str">
        <f t="shared" si="20"/>
        <v>()</v>
      </c>
      <c r="X94" s="48" t="e">
        <f t="shared" si="21"/>
        <v>#N/A</v>
      </c>
      <c r="Y94" s="48" t="e">
        <f t="shared" si="22"/>
        <v>#VALUE!</v>
      </c>
      <c r="Z94" s="48" t="str">
        <f t="shared" si="23"/>
        <v/>
      </c>
      <c r="AA94" s="48">
        <f t="shared" si="24"/>
        <v>0</v>
      </c>
      <c r="AB94" s="48">
        <f t="shared" si="25"/>
        <v>0</v>
      </c>
      <c r="AC94" s="48">
        <f t="shared" si="26"/>
        <v>0</v>
      </c>
    </row>
    <row r="95" spans="1:29" ht="12" x14ac:dyDescent="0.3">
      <c r="A95" s="47">
        <v>90</v>
      </c>
      <c r="B95" s="57"/>
      <c r="C95" s="56"/>
      <c r="D95" s="56"/>
      <c r="E95" s="58"/>
      <c r="F95" s="58"/>
      <c r="G95" s="58"/>
      <c r="H95" s="58"/>
      <c r="I95" s="65"/>
      <c r="J95" s="71" t="str">
        <f t="shared" si="18"/>
        <v/>
      </c>
      <c r="K95" s="56"/>
      <c r="M95" s="45">
        <f t="shared" si="19"/>
        <v>0</v>
      </c>
      <c r="N95" s="45" t="e">
        <f t="shared" si="15"/>
        <v>#N/A</v>
      </c>
      <c r="O95" s="49" t="e">
        <f t="shared" si="16"/>
        <v>#N/A</v>
      </c>
      <c r="P95" s="45" t="e">
        <f t="shared" si="17"/>
        <v>#N/A</v>
      </c>
      <c r="W95" s="48" t="str">
        <f t="shared" si="20"/>
        <v>()</v>
      </c>
      <c r="X95" s="48" t="e">
        <f t="shared" si="21"/>
        <v>#N/A</v>
      </c>
      <c r="Y95" s="48" t="e">
        <f t="shared" si="22"/>
        <v>#VALUE!</v>
      </c>
      <c r="Z95" s="48" t="str">
        <f t="shared" si="23"/>
        <v/>
      </c>
      <c r="AA95" s="48">
        <f t="shared" si="24"/>
        <v>0</v>
      </c>
      <c r="AB95" s="48">
        <f t="shared" si="25"/>
        <v>0</v>
      </c>
      <c r="AC95" s="48">
        <f t="shared" si="26"/>
        <v>0</v>
      </c>
    </row>
    <row r="96" spans="1:29" ht="12" x14ac:dyDescent="0.3">
      <c r="A96" s="47">
        <v>91</v>
      </c>
      <c r="B96" s="57"/>
      <c r="C96" s="56"/>
      <c r="D96" s="56"/>
      <c r="E96" s="58"/>
      <c r="F96" s="58"/>
      <c r="G96" s="58"/>
      <c r="H96" s="58"/>
      <c r="I96" s="65"/>
      <c r="J96" s="71" t="str">
        <f t="shared" si="18"/>
        <v/>
      </c>
      <c r="K96" s="56"/>
      <c r="M96" s="45">
        <f t="shared" si="19"/>
        <v>0</v>
      </c>
      <c r="N96" s="45" t="e">
        <f t="shared" si="15"/>
        <v>#N/A</v>
      </c>
      <c r="O96" s="49" t="e">
        <f t="shared" si="16"/>
        <v>#N/A</v>
      </c>
      <c r="P96" s="45" t="e">
        <f t="shared" si="17"/>
        <v>#N/A</v>
      </c>
      <c r="W96" s="48" t="str">
        <f t="shared" si="20"/>
        <v>()</v>
      </c>
      <c r="X96" s="48" t="e">
        <f t="shared" si="21"/>
        <v>#N/A</v>
      </c>
      <c r="Y96" s="48" t="e">
        <f t="shared" si="22"/>
        <v>#VALUE!</v>
      </c>
      <c r="Z96" s="48" t="str">
        <f t="shared" si="23"/>
        <v/>
      </c>
      <c r="AA96" s="48">
        <f t="shared" si="24"/>
        <v>0</v>
      </c>
      <c r="AB96" s="48">
        <f t="shared" si="25"/>
        <v>0</v>
      </c>
      <c r="AC96" s="48">
        <f t="shared" si="26"/>
        <v>0</v>
      </c>
    </row>
    <row r="97" spans="1:29" ht="12" x14ac:dyDescent="0.3">
      <c r="A97" s="47">
        <v>92</v>
      </c>
      <c r="B97" s="57"/>
      <c r="C97" s="56"/>
      <c r="D97" s="56"/>
      <c r="E97" s="58"/>
      <c r="F97" s="58"/>
      <c r="G97" s="58"/>
      <c r="H97" s="58"/>
      <c r="I97" s="65"/>
      <c r="J97" s="71" t="str">
        <f t="shared" si="18"/>
        <v/>
      </c>
      <c r="K97" s="56"/>
      <c r="M97" s="45">
        <f t="shared" si="19"/>
        <v>0</v>
      </c>
      <c r="N97" s="45" t="e">
        <f t="shared" si="15"/>
        <v>#N/A</v>
      </c>
      <c r="O97" s="49" t="e">
        <f t="shared" si="16"/>
        <v>#N/A</v>
      </c>
      <c r="P97" s="45" t="e">
        <f t="shared" si="17"/>
        <v>#N/A</v>
      </c>
      <c r="W97" s="48" t="str">
        <f t="shared" si="20"/>
        <v>()</v>
      </c>
      <c r="X97" s="48" t="e">
        <f t="shared" si="21"/>
        <v>#N/A</v>
      </c>
      <c r="Y97" s="48" t="e">
        <f t="shared" si="22"/>
        <v>#VALUE!</v>
      </c>
      <c r="Z97" s="48" t="str">
        <f t="shared" si="23"/>
        <v/>
      </c>
      <c r="AA97" s="48">
        <f t="shared" si="24"/>
        <v>0</v>
      </c>
      <c r="AB97" s="48">
        <f t="shared" si="25"/>
        <v>0</v>
      </c>
      <c r="AC97" s="48">
        <f t="shared" si="26"/>
        <v>0</v>
      </c>
    </row>
    <row r="98" spans="1:29" ht="12" x14ac:dyDescent="0.3">
      <c r="A98" s="47">
        <v>93</v>
      </c>
      <c r="B98" s="57"/>
      <c r="C98" s="56"/>
      <c r="D98" s="56"/>
      <c r="E98" s="58"/>
      <c r="F98" s="58"/>
      <c r="G98" s="58"/>
      <c r="H98" s="58"/>
      <c r="I98" s="65"/>
      <c r="J98" s="71" t="str">
        <f t="shared" si="18"/>
        <v/>
      </c>
      <c r="K98" s="56"/>
      <c r="M98" s="45">
        <f t="shared" si="19"/>
        <v>0</v>
      </c>
      <c r="N98" s="45" t="e">
        <f t="shared" si="15"/>
        <v>#N/A</v>
      </c>
      <c r="O98" s="49" t="e">
        <f t="shared" si="16"/>
        <v>#N/A</v>
      </c>
      <c r="P98" s="45" t="e">
        <f t="shared" si="17"/>
        <v>#N/A</v>
      </c>
      <c r="W98" s="48" t="str">
        <f t="shared" si="20"/>
        <v>()</v>
      </c>
      <c r="X98" s="48" t="e">
        <f t="shared" si="21"/>
        <v>#N/A</v>
      </c>
      <c r="Y98" s="48" t="e">
        <f t="shared" si="22"/>
        <v>#VALUE!</v>
      </c>
      <c r="Z98" s="48" t="str">
        <f t="shared" si="23"/>
        <v/>
      </c>
      <c r="AA98" s="48">
        <f t="shared" si="24"/>
        <v>0</v>
      </c>
      <c r="AB98" s="48">
        <f t="shared" si="25"/>
        <v>0</v>
      </c>
      <c r="AC98" s="48">
        <f t="shared" si="26"/>
        <v>0</v>
      </c>
    </row>
    <row r="99" spans="1:29" ht="12" x14ac:dyDescent="0.3">
      <c r="A99" s="47">
        <v>94</v>
      </c>
      <c r="B99" s="57"/>
      <c r="C99" s="56"/>
      <c r="D99" s="56"/>
      <c r="E99" s="58"/>
      <c r="F99" s="58"/>
      <c r="G99" s="58"/>
      <c r="H99" s="58"/>
      <c r="I99" s="65"/>
      <c r="J99" s="71" t="str">
        <f t="shared" si="18"/>
        <v/>
      </c>
      <c r="K99" s="56"/>
      <c r="M99" s="45">
        <f t="shared" si="19"/>
        <v>0</v>
      </c>
      <c r="N99" s="45" t="e">
        <f t="shared" si="15"/>
        <v>#N/A</v>
      </c>
      <c r="O99" s="49" t="e">
        <f t="shared" si="16"/>
        <v>#N/A</v>
      </c>
      <c r="P99" s="45" t="e">
        <f t="shared" si="17"/>
        <v>#N/A</v>
      </c>
      <c r="W99" s="48" t="str">
        <f t="shared" si="20"/>
        <v>()</v>
      </c>
      <c r="X99" s="48" t="e">
        <f t="shared" si="21"/>
        <v>#N/A</v>
      </c>
      <c r="Y99" s="48" t="e">
        <f t="shared" si="22"/>
        <v>#VALUE!</v>
      </c>
      <c r="Z99" s="48" t="str">
        <f t="shared" si="23"/>
        <v/>
      </c>
      <c r="AA99" s="48">
        <f t="shared" si="24"/>
        <v>0</v>
      </c>
      <c r="AB99" s="48">
        <f t="shared" si="25"/>
        <v>0</v>
      </c>
      <c r="AC99" s="48">
        <f t="shared" si="26"/>
        <v>0</v>
      </c>
    </row>
    <row r="100" spans="1:29" ht="12.75" thickBot="1" x14ac:dyDescent="0.35">
      <c r="A100" s="47">
        <v>95</v>
      </c>
      <c r="B100" s="60"/>
      <c r="C100" s="61"/>
      <c r="D100" s="61"/>
      <c r="E100" s="62"/>
      <c r="F100" s="62"/>
      <c r="G100" s="62"/>
      <c r="H100" s="62"/>
      <c r="I100" s="66"/>
      <c r="J100" s="71" t="str">
        <f t="shared" si="18"/>
        <v/>
      </c>
      <c r="K100" s="56"/>
      <c r="M100" s="45">
        <f t="shared" si="19"/>
        <v>0</v>
      </c>
      <c r="N100" s="45" t="e">
        <f t="shared" si="15"/>
        <v>#N/A</v>
      </c>
      <c r="O100" s="49" t="e">
        <f t="shared" si="16"/>
        <v>#N/A</v>
      </c>
      <c r="P100" s="45" t="e">
        <f t="shared" si="17"/>
        <v>#N/A</v>
      </c>
      <c r="W100" s="48" t="str">
        <f t="shared" si="20"/>
        <v>()</v>
      </c>
      <c r="X100" s="48" t="e">
        <f t="shared" si="21"/>
        <v>#N/A</v>
      </c>
      <c r="Y100" s="48" t="e">
        <f t="shared" si="22"/>
        <v>#VALUE!</v>
      </c>
      <c r="Z100" s="48" t="str">
        <f t="shared" si="23"/>
        <v/>
      </c>
      <c r="AA100" s="48">
        <f t="shared" si="24"/>
        <v>0</v>
      </c>
      <c r="AB100" s="48">
        <f t="shared" si="25"/>
        <v>0</v>
      </c>
      <c r="AC100" s="48">
        <f t="shared" si="26"/>
        <v>0</v>
      </c>
    </row>
    <row r="101" spans="1:29" ht="12" x14ac:dyDescent="0.3"/>
  </sheetData>
  <sheetProtection algorithmName="SHA-512" hashValue="laKCDqLd/oB+qdUhjLgMSnthX0pVhkKc0CLR1l5XRx2lhR8E0VzfVygDvaV83sAQwDVOFoXZKIOIIMYOH951Cg==" saltValue="zhNCBrMQAm7mOQxUvAbVkA==" spinCount="100000" sheet="1" objects="1" scenarios="1" selectLockedCells="1"/>
  <mergeCells count="13">
    <mergeCell ref="J4:J5"/>
    <mergeCell ref="K4:K5"/>
    <mergeCell ref="J2:K2"/>
    <mergeCell ref="A4:A5"/>
    <mergeCell ref="B4:B5"/>
    <mergeCell ref="C4:C5"/>
    <mergeCell ref="D4:D5"/>
    <mergeCell ref="E4:F4"/>
    <mergeCell ref="G4:G5"/>
    <mergeCell ref="H4:H5"/>
    <mergeCell ref="I4:I5"/>
    <mergeCell ref="C2:H2"/>
    <mergeCell ref="C3:H3"/>
  </mergeCells>
  <phoneticPr fontId="1" type="noConversion"/>
  <dataValidations count="2">
    <dataValidation type="list" allowBlank="1" showInputMessage="1" showErrorMessage="1" sqref="I6:I100">
      <formula1>외부연구비</formula1>
    </dataValidation>
    <dataValidation type="list" allowBlank="1" showInputMessage="1" showErrorMessage="1" sqref="H6:H100">
      <formula1>외부연구비연구원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fitToHeight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C101"/>
  <sheetViews>
    <sheetView workbookViewId="0">
      <pane xSplit="1" ySplit="5" topLeftCell="C6" activePane="bottomRight" state="frozen"/>
      <selection pane="topRight" activeCell="B1" sqref="B1"/>
      <selection pane="bottomLeft" activeCell="A6" sqref="A6"/>
      <selection pane="bottomRight" activeCell="C13" sqref="C13"/>
    </sheetView>
  </sheetViews>
  <sheetFormatPr defaultColWidth="9" defaultRowHeight="0" customHeight="1" zeroHeight="1" x14ac:dyDescent="0.3"/>
  <cols>
    <col min="1" max="1" width="3.625" style="48" bestFit="1" customWidth="1"/>
    <col min="2" max="2" width="66.125" style="48" hidden="1" customWidth="1"/>
    <col min="3" max="3" width="25" style="48" customWidth="1"/>
    <col min="4" max="4" width="5" style="49" customWidth="1"/>
    <col min="5" max="5" width="50" style="49" customWidth="1"/>
    <col min="6" max="6" width="3.25" style="49" hidden="1" customWidth="1"/>
    <col min="7" max="7" width="4.5" style="49" hidden="1" customWidth="1"/>
    <col min="8" max="8" width="5.375" style="49" hidden="1" customWidth="1"/>
    <col min="9" max="10" width="5.625" style="48" bestFit="1" customWidth="1"/>
    <col min="11" max="11" width="4.5" style="48" bestFit="1" customWidth="1"/>
    <col min="12" max="12" width="0.625" style="48" customWidth="1"/>
    <col min="13" max="13" width="9" style="49" hidden="1" customWidth="1"/>
    <col min="14" max="14" width="10.625" style="49" hidden="1" customWidth="1"/>
    <col min="15" max="16" width="9" style="49" hidden="1" customWidth="1"/>
    <col min="17" max="22" width="9" style="48" hidden="1" customWidth="1"/>
    <col min="23" max="23" width="20.25" style="48" hidden="1" customWidth="1"/>
    <col min="24" max="29" width="9" style="48" hidden="1" customWidth="1"/>
    <col min="30" max="16384" width="9" style="48"/>
  </cols>
  <sheetData>
    <row r="1" spans="1:29" s="41" customFormat="1" ht="26.25" x14ac:dyDescent="0.3">
      <c r="A1" s="39" t="s">
        <v>218</v>
      </c>
      <c r="B1" s="39"/>
      <c r="C1" s="40"/>
      <c r="D1" s="40"/>
      <c r="E1" s="40"/>
      <c r="F1" s="40"/>
      <c r="G1" s="40"/>
      <c r="H1" s="40"/>
      <c r="I1" s="40"/>
      <c r="J1" s="40"/>
      <c r="K1" s="40"/>
      <c r="M1" s="42"/>
      <c r="N1" s="42"/>
      <c r="O1" s="42"/>
      <c r="P1" s="42"/>
    </row>
    <row r="2" spans="1:29" s="41" customFormat="1" ht="28.5" customHeight="1" x14ac:dyDescent="0.3">
      <c r="A2" s="41" t="str">
        <f>총괄표!B7&amp;" "&amp;총괄표!B6</f>
        <v xml:space="preserve"> </v>
      </c>
      <c r="C2" s="132"/>
      <c r="D2" s="132"/>
      <c r="E2" s="132"/>
      <c r="F2" s="132"/>
      <c r="G2" s="132"/>
      <c r="H2" s="132"/>
      <c r="I2" s="43" t="s">
        <v>44</v>
      </c>
      <c r="J2" s="125">
        <f>SUM(J6:J100)</f>
        <v>0</v>
      </c>
      <c r="K2" s="125"/>
      <c r="M2" s="42"/>
      <c r="N2" s="42"/>
      <c r="O2" s="42"/>
      <c r="P2" s="42"/>
    </row>
    <row r="3" spans="1:29" s="41" customFormat="1" ht="14.25" customHeight="1" x14ac:dyDescent="0.3">
      <c r="C3" s="133"/>
      <c r="D3" s="133"/>
      <c r="E3" s="133"/>
      <c r="F3" s="133"/>
      <c r="G3" s="133"/>
      <c r="H3" s="133"/>
      <c r="M3" s="42"/>
      <c r="N3" s="42"/>
      <c r="O3" s="42"/>
      <c r="P3" s="42"/>
    </row>
    <row r="4" spans="1:29" s="41" customFormat="1" ht="37.5" customHeight="1" x14ac:dyDescent="0.3">
      <c r="A4" s="126" t="s">
        <v>72</v>
      </c>
      <c r="B4" s="126" t="s">
        <v>216</v>
      </c>
      <c r="C4" s="126" t="s">
        <v>219</v>
      </c>
      <c r="D4" s="126" t="s">
        <v>222</v>
      </c>
      <c r="E4" s="126" t="s">
        <v>220</v>
      </c>
      <c r="F4" s="126"/>
      <c r="G4" s="126"/>
      <c r="H4" s="126"/>
      <c r="I4" s="134" t="s">
        <v>178</v>
      </c>
      <c r="J4" s="126" t="s">
        <v>68</v>
      </c>
      <c r="K4" s="126" t="s">
        <v>63</v>
      </c>
      <c r="M4" s="42"/>
      <c r="N4" s="42"/>
      <c r="O4" s="42"/>
      <c r="P4" s="42"/>
    </row>
    <row r="5" spans="1:29" s="41" customFormat="1" ht="37.5" customHeight="1" thickBot="1" x14ac:dyDescent="0.35">
      <c r="A5" s="127"/>
      <c r="B5" s="128"/>
      <c r="C5" s="128"/>
      <c r="D5" s="128"/>
      <c r="E5" s="128"/>
      <c r="F5" s="135"/>
      <c r="G5" s="128"/>
      <c r="H5" s="128"/>
      <c r="I5" s="134"/>
      <c r="J5" s="127"/>
      <c r="K5" s="127"/>
      <c r="M5" s="49" t="s">
        <v>166</v>
      </c>
      <c r="N5" s="42" t="s">
        <v>120</v>
      </c>
      <c r="O5" s="42" t="s">
        <v>167</v>
      </c>
      <c r="P5" s="42" t="s">
        <v>126</v>
      </c>
      <c r="W5" s="46" t="s">
        <v>148</v>
      </c>
      <c r="X5" s="46" t="s">
        <v>178</v>
      </c>
      <c r="Y5" s="46" t="s">
        <v>177</v>
      </c>
      <c r="Z5" s="46" t="s">
        <v>68</v>
      </c>
      <c r="AA5" s="46" t="s">
        <v>45</v>
      </c>
      <c r="AB5" s="46" t="s">
        <v>205</v>
      </c>
      <c r="AC5" s="46" t="s">
        <v>63</v>
      </c>
    </row>
    <row r="6" spans="1:29" ht="12.75" thickBot="1" x14ac:dyDescent="0.35">
      <c r="A6" s="47">
        <v>1</v>
      </c>
      <c r="B6" s="90" t="str">
        <f>C6&amp;" ["&amp;E6&amp;"]"</f>
        <v xml:space="preserve"> []</v>
      </c>
      <c r="C6" s="52"/>
      <c r="D6" s="93"/>
      <c r="E6" s="96"/>
      <c r="F6" s="87"/>
      <c r="G6" s="54"/>
      <c r="H6" s="54"/>
      <c r="I6" s="97"/>
      <c r="J6" s="92"/>
      <c r="K6" s="56"/>
      <c r="M6" s="49">
        <f>IF(G6&gt;3,4,G6)</f>
        <v>0</v>
      </c>
      <c r="N6" s="49" t="e">
        <f t="shared" ref="N6:N69" si="0">VLOOKUP(M6,외부연구비인정환산,2,FALSE)</f>
        <v>#N/A</v>
      </c>
      <c r="O6" s="49" t="e">
        <f t="shared" ref="O6:O69" si="1">IF(G6=1,1,VLOOKUP(H6,외부연구비연구원p,2,FALSE))</f>
        <v>#N/A</v>
      </c>
      <c r="P6" s="49" t="e">
        <f t="shared" ref="P6:P69" si="2">VLOOKUP(I6,외부연구비p,2,FALSE)</f>
        <v>#N/A</v>
      </c>
      <c r="W6" s="48">
        <f>D6</f>
        <v>0</v>
      </c>
      <c r="X6" s="48">
        <f>I6</f>
        <v>0</v>
      </c>
      <c r="Y6" s="48" t="e">
        <f>Z6/X6</f>
        <v>#DIV/0!</v>
      </c>
      <c r="Z6" s="91">
        <f>J6</f>
        <v>0</v>
      </c>
    </row>
    <row r="7" spans="1:29" ht="12.75" thickBot="1" x14ac:dyDescent="0.35">
      <c r="A7" s="47">
        <v>2</v>
      </c>
      <c r="B7" s="90" t="str">
        <f t="shared" ref="B7:B70" si="3">C7&amp;" ["&amp;E7&amp;"]"</f>
        <v xml:space="preserve"> []</v>
      </c>
      <c r="C7" s="57"/>
      <c r="D7" s="94"/>
      <c r="E7" s="98"/>
      <c r="F7" s="88"/>
      <c r="G7" s="58"/>
      <c r="H7" s="58"/>
      <c r="I7" s="97"/>
      <c r="J7" s="92"/>
      <c r="K7" s="56"/>
      <c r="M7" s="49">
        <f t="shared" ref="M7:M70" si="4">IF(G7&gt;3,4,G7)</f>
        <v>0</v>
      </c>
      <c r="N7" s="49" t="e">
        <f t="shared" si="0"/>
        <v>#N/A</v>
      </c>
      <c r="O7" s="49" t="e">
        <f t="shared" si="1"/>
        <v>#N/A</v>
      </c>
      <c r="P7" s="49" t="e">
        <f t="shared" si="2"/>
        <v>#N/A</v>
      </c>
      <c r="W7" s="48">
        <f t="shared" ref="W7:W70" si="5">D7</f>
        <v>0</v>
      </c>
      <c r="X7" s="48">
        <f t="shared" ref="X7:X70" si="6">I7</f>
        <v>0</v>
      </c>
      <c r="Y7" s="48" t="e">
        <f t="shared" ref="Y7:Y70" si="7">Z7/X7</f>
        <v>#DIV/0!</v>
      </c>
      <c r="Z7" s="91">
        <f t="shared" ref="Z7:Z70" si="8">J7</f>
        <v>0</v>
      </c>
    </row>
    <row r="8" spans="1:29" ht="12.75" thickBot="1" x14ac:dyDescent="0.35">
      <c r="A8" s="47">
        <v>3</v>
      </c>
      <c r="B8" s="90" t="str">
        <f t="shared" si="3"/>
        <v xml:space="preserve"> []</v>
      </c>
      <c r="C8" s="57"/>
      <c r="D8" s="94"/>
      <c r="E8" s="98"/>
      <c r="F8" s="88"/>
      <c r="G8" s="58"/>
      <c r="H8" s="58"/>
      <c r="I8" s="97"/>
      <c r="J8" s="92"/>
      <c r="K8" s="56"/>
      <c r="M8" s="49">
        <f t="shared" si="4"/>
        <v>0</v>
      </c>
      <c r="N8" s="49" t="e">
        <f t="shared" si="0"/>
        <v>#N/A</v>
      </c>
      <c r="O8" s="49" t="e">
        <f t="shared" si="1"/>
        <v>#N/A</v>
      </c>
      <c r="P8" s="49" t="e">
        <f t="shared" si="2"/>
        <v>#N/A</v>
      </c>
      <c r="W8" s="48">
        <f t="shared" si="5"/>
        <v>0</v>
      </c>
      <c r="X8" s="48">
        <f t="shared" si="6"/>
        <v>0</v>
      </c>
      <c r="Y8" s="48" t="e">
        <f t="shared" si="7"/>
        <v>#DIV/0!</v>
      </c>
      <c r="Z8" s="91">
        <f t="shared" si="8"/>
        <v>0</v>
      </c>
    </row>
    <row r="9" spans="1:29" ht="12.75" thickBot="1" x14ac:dyDescent="0.35">
      <c r="A9" s="47">
        <v>4</v>
      </c>
      <c r="B9" s="90" t="str">
        <f t="shared" si="3"/>
        <v xml:space="preserve"> []</v>
      </c>
      <c r="C9" s="57"/>
      <c r="D9" s="94"/>
      <c r="E9" s="98"/>
      <c r="F9" s="88"/>
      <c r="G9" s="58"/>
      <c r="H9" s="58"/>
      <c r="I9" s="97"/>
      <c r="J9" s="92"/>
      <c r="K9" s="56"/>
      <c r="M9" s="49">
        <f t="shared" si="4"/>
        <v>0</v>
      </c>
      <c r="N9" s="49" t="e">
        <f t="shared" si="0"/>
        <v>#N/A</v>
      </c>
      <c r="O9" s="49" t="e">
        <f t="shared" si="1"/>
        <v>#N/A</v>
      </c>
      <c r="P9" s="49" t="e">
        <f t="shared" si="2"/>
        <v>#N/A</v>
      </c>
      <c r="W9" s="48">
        <f t="shared" si="5"/>
        <v>0</v>
      </c>
      <c r="X9" s="48">
        <f t="shared" si="6"/>
        <v>0</v>
      </c>
      <c r="Y9" s="48" t="e">
        <f t="shared" si="7"/>
        <v>#DIV/0!</v>
      </c>
      <c r="Z9" s="91">
        <f t="shared" si="8"/>
        <v>0</v>
      </c>
    </row>
    <row r="10" spans="1:29" ht="12.75" thickBot="1" x14ac:dyDescent="0.35">
      <c r="A10" s="47">
        <v>5</v>
      </c>
      <c r="B10" s="90" t="str">
        <f t="shared" si="3"/>
        <v xml:space="preserve"> []</v>
      </c>
      <c r="C10" s="57"/>
      <c r="D10" s="94"/>
      <c r="E10" s="98"/>
      <c r="F10" s="88"/>
      <c r="G10" s="58"/>
      <c r="H10" s="58"/>
      <c r="I10" s="97"/>
      <c r="J10" s="92"/>
      <c r="K10" s="56"/>
      <c r="M10" s="49">
        <f t="shared" si="4"/>
        <v>0</v>
      </c>
      <c r="N10" s="49" t="e">
        <f t="shared" si="0"/>
        <v>#N/A</v>
      </c>
      <c r="O10" s="49" t="e">
        <f t="shared" si="1"/>
        <v>#N/A</v>
      </c>
      <c r="P10" s="49" t="e">
        <f t="shared" si="2"/>
        <v>#N/A</v>
      </c>
      <c r="W10" s="48">
        <f t="shared" si="5"/>
        <v>0</v>
      </c>
      <c r="X10" s="48">
        <f t="shared" si="6"/>
        <v>0</v>
      </c>
      <c r="Y10" s="48" t="e">
        <f t="shared" si="7"/>
        <v>#DIV/0!</v>
      </c>
      <c r="Z10" s="91">
        <f t="shared" si="8"/>
        <v>0</v>
      </c>
    </row>
    <row r="11" spans="1:29" ht="12.75" thickBot="1" x14ac:dyDescent="0.35">
      <c r="A11" s="47">
        <v>6</v>
      </c>
      <c r="B11" s="90" t="str">
        <f t="shared" si="3"/>
        <v xml:space="preserve"> []</v>
      </c>
      <c r="C11" s="57"/>
      <c r="D11" s="94"/>
      <c r="E11" s="98"/>
      <c r="F11" s="88"/>
      <c r="G11" s="58"/>
      <c r="H11" s="58"/>
      <c r="I11" s="97"/>
      <c r="J11" s="92"/>
      <c r="K11" s="56"/>
      <c r="M11" s="49">
        <f t="shared" si="4"/>
        <v>0</v>
      </c>
      <c r="N11" s="49" t="e">
        <f t="shared" si="0"/>
        <v>#N/A</v>
      </c>
      <c r="O11" s="49" t="e">
        <f t="shared" si="1"/>
        <v>#N/A</v>
      </c>
      <c r="P11" s="49" t="e">
        <f t="shared" si="2"/>
        <v>#N/A</v>
      </c>
      <c r="W11" s="48">
        <f t="shared" si="5"/>
        <v>0</v>
      </c>
      <c r="X11" s="48">
        <f t="shared" si="6"/>
        <v>0</v>
      </c>
      <c r="Y11" s="48" t="e">
        <f t="shared" si="7"/>
        <v>#DIV/0!</v>
      </c>
      <c r="Z11" s="91">
        <f t="shared" si="8"/>
        <v>0</v>
      </c>
    </row>
    <row r="12" spans="1:29" ht="12.75" thickBot="1" x14ac:dyDescent="0.35">
      <c r="A12" s="47">
        <v>7</v>
      </c>
      <c r="B12" s="90" t="str">
        <f t="shared" si="3"/>
        <v xml:space="preserve"> []</v>
      </c>
      <c r="C12" s="57"/>
      <c r="D12" s="94"/>
      <c r="E12" s="98"/>
      <c r="F12" s="88"/>
      <c r="G12" s="58"/>
      <c r="H12" s="58"/>
      <c r="I12" s="97"/>
      <c r="J12" s="92"/>
      <c r="K12" s="56"/>
      <c r="M12" s="49">
        <f t="shared" si="4"/>
        <v>0</v>
      </c>
      <c r="N12" s="49" t="e">
        <f t="shared" si="0"/>
        <v>#N/A</v>
      </c>
      <c r="O12" s="49" t="e">
        <f t="shared" si="1"/>
        <v>#N/A</v>
      </c>
      <c r="P12" s="49" t="e">
        <f t="shared" si="2"/>
        <v>#N/A</v>
      </c>
      <c r="W12" s="48">
        <f t="shared" si="5"/>
        <v>0</v>
      </c>
      <c r="X12" s="48">
        <f t="shared" si="6"/>
        <v>0</v>
      </c>
      <c r="Y12" s="48" t="e">
        <f t="shared" si="7"/>
        <v>#DIV/0!</v>
      </c>
      <c r="Z12" s="91">
        <f t="shared" si="8"/>
        <v>0</v>
      </c>
    </row>
    <row r="13" spans="1:29" ht="12.75" thickBot="1" x14ac:dyDescent="0.35">
      <c r="A13" s="47">
        <v>8</v>
      </c>
      <c r="B13" s="90" t="str">
        <f t="shared" si="3"/>
        <v xml:space="preserve"> []</v>
      </c>
      <c r="C13" s="57"/>
      <c r="D13" s="94"/>
      <c r="E13" s="98"/>
      <c r="F13" s="88"/>
      <c r="G13" s="58"/>
      <c r="H13" s="58"/>
      <c r="I13" s="97"/>
      <c r="J13" s="92"/>
      <c r="K13" s="56"/>
      <c r="M13" s="49">
        <f t="shared" si="4"/>
        <v>0</v>
      </c>
      <c r="N13" s="49" t="e">
        <f t="shared" si="0"/>
        <v>#N/A</v>
      </c>
      <c r="O13" s="49" t="e">
        <f t="shared" si="1"/>
        <v>#N/A</v>
      </c>
      <c r="P13" s="49" t="e">
        <f t="shared" si="2"/>
        <v>#N/A</v>
      </c>
      <c r="W13" s="48">
        <f t="shared" si="5"/>
        <v>0</v>
      </c>
      <c r="X13" s="48">
        <f t="shared" si="6"/>
        <v>0</v>
      </c>
      <c r="Y13" s="48" t="e">
        <f t="shared" si="7"/>
        <v>#DIV/0!</v>
      </c>
      <c r="Z13" s="91">
        <f t="shared" si="8"/>
        <v>0</v>
      </c>
    </row>
    <row r="14" spans="1:29" ht="12.75" thickBot="1" x14ac:dyDescent="0.35">
      <c r="A14" s="47">
        <v>9</v>
      </c>
      <c r="B14" s="90" t="str">
        <f t="shared" si="3"/>
        <v xml:space="preserve"> []</v>
      </c>
      <c r="C14" s="57"/>
      <c r="D14" s="94"/>
      <c r="E14" s="98"/>
      <c r="F14" s="88"/>
      <c r="G14" s="58"/>
      <c r="H14" s="58"/>
      <c r="I14" s="97"/>
      <c r="J14" s="92"/>
      <c r="K14" s="56"/>
      <c r="M14" s="49">
        <f t="shared" si="4"/>
        <v>0</v>
      </c>
      <c r="N14" s="49" t="e">
        <f t="shared" si="0"/>
        <v>#N/A</v>
      </c>
      <c r="O14" s="49" t="e">
        <f t="shared" si="1"/>
        <v>#N/A</v>
      </c>
      <c r="P14" s="49" t="e">
        <f t="shared" si="2"/>
        <v>#N/A</v>
      </c>
      <c r="W14" s="48">
        <f t="shared" si="5"/>
        <v>0</v>
      </c>
      <c r="X14" s="48">
        <f t="shared" si="6"/>
        <v>0</v>
      </c>
      <c r="Y14" s="48" t="e">
        <f t="shared" si="7"/>
        <v>#DIV/0!</v>
      </c>
      <c r="Z14" s="91">
        <f t="shared" si="8"/>
        <v>0</v>
      </c>
    </row>
    <row r="15" spans="1:29" ht="12.75" thickBot="1" x14ac:dyDescent="0.35">
      <c r="A15" s="47">
        <v>10</v>
      </c>
      <c r="B15" s="90" t="str">
        <f t="shared" si="3"/>
        <v xml:space="preserve"> []</v>
      </c>
      <c r="C15" s="57"/>
      <c r="D15" s="94"/>
      <c r="E15" s="98"/>
      <c r="F15" s="88"/>
      <c r="G15" s="58"/>
      <c r="H15" s="58"/>
      <c r="I15" s="97"/>
      <c r="J15" s="92"/>
      <c r="K15" s="56"/>
      <c r="M15" s="49">
        <f t="shared" si="4"/>
        <v>0</v>
      </c>
      <c r="N15" s="49" t="e">
        <f t="shared" si="0"/>
        <v>#N/A</v>
      </c>
      <c r="O15" s="49" t="e">
        <f t="shared" si="1"/>
        <v>#N/A</v>
      </c>
      <c r="P15" s="49" t="e">
        <f t="shared" si="2"/>
        <v>#N/A</v>
      </c>
      <c r="W15" s="48">
        <f t="shared" si="5"/>
        <v>0</v>
      </c>
      <c r="X15" s="48">
        <f t="shared" si="6"/>
        <v>0</v>
      </c>
      <c r="Y15" s="48" t="e">
        <f t="shared" si="7"/>
        <v>#DIV/0!</v>
      </c>
      <c r="Z15" s="91">
        <f t="shared" si="8"/>
        <v>0</v>
      </c>
    </row>
    <row r="16" spans="1:29" ht="12.75" thickBot="1" x14ac:dyDescent="0.35">
      <c r="A16" s="47">
        <v>11</v>
      </c>
      <c r="B16" s="90" t="str">
        <f t="shared" si="3"/>
        <v xml:space="preserve"> []</v>
      </c>
      <c r="C16" s="57"/>
      <c r="D16" s="94"/>
      <c r="E16" s="98"/>
      <c r="F16" s="88"/>
      <c r="G16" s="58"/>
      <c r="H16" s="58"/>
      <c r="I16" s="97"/>
      <c r="J16" s="92"/>
      <c r="K16" s="56"/>
      <c r="M16" s="49">
        <f t="shared" si="4"/>
        <v>0</v>
      </c>
      <c r="N16" s="49" t="e">
        <f t="shared" si="0"/>
        <v>#N/A</v>
      </c>
      <c r="O16" s="49" t="e">
        <f t="shared" si="1"/>
        <v>#N/A</v>
      </c>
      <c r="P16" s="49" t="e">
        <f t="shared" si="2"/>
        <v>#N/A</v>
      </c>
      <c r="W16" s="48">
        <f t="shared" si="5"/>
        <v>0</v>
      </c>
      <c r="X16" s="48">
        <f t="shared" si="6"/>
        <v>0</v>
      </c>
      <c r="Y16" s="48" t="e">
        <f t="shared" si="7"/>
        <v>#DIV/0!</v>
      </c>
      <c r="Z16" s="91">
        <f t="shared" si="8"/>
        <v>0</v>
      </c>
    </row>
    <row r="17" spans="1:26" ht="12.75" thickBot="1" x14ac:dyDescent="0.35">
      <c r="A17" s="47">
        <v>12</v>
      </c>
      <c r="B17" s="90" t="str">
        <f t="shared" si="3"/>
        <v xml:space="preserve"> []</v>
      </c>
      <c r="C17" s="57"/>
      <c r="D17" s="94"/>
      <c r="E17" s="98"/>
      <c r="F17" s="88"/>
      <c r="G17" s="58"/>
      <c r="H17" s="58"/>
      <c r="I17" s="97"/>
      <c r="J17" s="92"/>
      <c r="K17" s="56"/>
      <c r="M17" s="49">
        <f t="shared" si="4"/>
        <v>0</v>
      </c>
      <c r="N17" s="49" t="e">
        <f t="shared" si="0"/>
        <v>#N/A</v>
      </c>
      <c r="O17" s="49" t="e">
        <f t="shared" si="1"/>
        <v>#N/A</v>
      </c>
      <c r="P17" s="49" t="e">
        <f t="shared" si="2"/>
        <v>#N/A</v>
      </c>
      <c r="W17" s="48">
        <f t="shared" si="5"/>
        <v>0</v>
      </c>
      <c r="X17" s="48">
        <f t="shared" si="6"/>
        <v>0</v>
      </c>
      <c r="Y17" s="48" t="e">
        <f t="shared" si="7"/>
        <v>#DIV/0!</v>
      </c>
      <c r="Z17" s="91">
        <f t="shared" si="8"/>
        <v>0</v>
      </c>
    </row>
    <row r="18" spans="1:26" ht="12.75" thickBot="1" x14ac:dyDescent="0.35">
      <c r="A18" s="47">
        <v>13</v>
      </c>
      <c r="B18" s="90" t="str">
        <f t="shared" si="3"/>
        <v xml:space="preserve"> []</v>
      </c>
      <c r="C18" s="57"/>
      <c r="D18" s="94"/>
      <c r="E18" s="98"/>
      <c r="F18" s="88"/>
      <c r="G18" s="58"/>
      <c r="H18" s="58"/>
      <c r="I18" s="97"/>
      <c r="J18" s="92"/>
      <c r="K18" s="56"/>
      <c r="M18" s="49">
        <f t="shared" si="4"/>
        <v>0</v>
      </c>
      <c r="N18" s="49" t="e">
        <f t="shared" si="0"/>
        <v>#N/A</v>
      </c>
      <c r="O18" s="49" t="e">
        <f t="shared" si="1"/>
        <v>#N/A</v>
      </c>
      <c r="P18" s="49" t="e">
        <f t="shared" si="2"/>
        <v>#N/A</v>
      </c>
      <c r="W18" s="48">
        <f t="shared" si="5"/>
        <v>0</v>
      </c>
      <c r="X18" s="48">
        <f t="shared" si="6"/>
        <v>0</v>
      </c>
      <c r="Y18" s="48" t="e">
        <f t="shared" si="7"/>
        <v>#DIV/0!</v>
      </c>
      <c r="Z18" s="91">
        <f t="shared" si="8"/>
        <v>0</v>
      </c>
    </row>
    <row r="19" spans="1:26" ht="12.75" thickBot="1" x14ac:dyDescent="0.35">
      <c r="A19" s="47">
        <v>14</v>
      </c>
      <c r="B19" s="90" t="str">
        <f t="shared" si="3"/>
        <v xml:space="preserve"> []</v>
      </c>
      <c r="C19" s="57"/>
      <c r="D19" s="94"/>
      <c r="E19" s="98"/>
      <c r="F19" s="88"/>
      <c r="G19" s="58"/>
      <c r="H19" s="58"/>
      <c r="I19" s="97"/>
      <c r="J19" s="92"/>
      <c r="K19" s="56"/>
      <c r="M19" s="49">
        <f t="shared" si="4"/>
        <v>0</v>
      </c>
      <c r="N19" s="49" t="e">
        <f t="shared" si="0"/>
        <v>#N/A</v>
      </c>
      <c r="O19" s="49" t="e">
        <f t="shared" si="1"/>
        <v>#N/A</v>
      </c>
      <c r="P19" s="49" t="e">
        <f t="shared" si="2"/>
        <v>#N/A</v>
      </c>
      <c r="W19" s="48">
        <f t="shared" si="5"/>
        <v>0</v>
      </c>
      <c r="X19" s="48">
        <f t="shared" si="6"/>
        <v>0</v>
      </c>
      <c r="Y19" s="48" t="e">
        <f t="shared" si="7"/>
        <v>#DIV/0!</v>
      </c>
      <c r="Z19" s="91">
        <f t="shared" si="8"/>
        <v>0</v>
      </c>
    </row>
    <row r="20" spans="1:26" ht="12.75" thickBot="1" x14ac:dyDescent="0.35">
      <c r="A20" s="47">
        <v>15</v>
      </c>
      <c r="B20" s="90" t="str">
        <f t="shared" si="3"/>
        <v xml:space="preserve"> []</v>
      </c>
      <c r="C20" s="57"/>
      <c r="D20" s="94"/>
      <c r="E20" s="98"/>
      <c r="F20" s="88"/>
      <c r="G20" s="58"/>
      <c r="H20" s="58"/>
      <c r="I20" s="97"/>
      <c r="J20" s="92"/>
      <c r="K20" s="56"/>
      <c r="M20" s="49">
        <f t="shared" si="4"/>
        <v>0</v>
      </c>
      <c r="N20" s="49" t="e">
        <f t="shared" si="0"/>
        <v>#N/A</v>
      </c>
      <c r="O20" s="49" t="e">
        <f t="shared" si="1"/>
        <v>#N/A</v>
      </c>
      <c r="P20" s="49" t="e">
        <f t="shared" si="2"/>
        <v>#N/A</v>
      </c>
      <c r="W20" s="48">
        <f t="shared" si="5"/>
        <v>0</v>
      </c>
      <c r="X20" s="48">
        <f t="shared" si="6"/>
        <v>0</v>
      </c>
      <c r="Y20" s="48" t="e">
        <f t="shared" si="7"/>
        <v>#DIV/0!</v>
      </c>
      <c r="Z20" s="91">
        <f t="shared" si="8"/>
        <v>0</v>
      </c>
    </row>
    <row r="21" spans="1:26" ht="12.75" thickBot="1" x14ac:dyDescent="0.35">
      <c r="A21" s="47">
        <v>16</v>
      </c>
      <c r="B21" s="90" t="str">
        <f t="shared" si="3"/>
        <v xml:space="preserve"> []</v>
      </c>
      <c r="C21" s="57"/>
      <c r="D21" s="94"/>
      <c r="E21" s="98"/>
      <c r="F21" s="88"/>
      <c r="G21" s="58"/>
      <c r="H21" s="58"/>
      <c r="I21" s="97"/>
      <c r="J21" s="92"/>
      <c r="K21" s="56"/>
      <c r="M21" s="49">
        <f t="shared" si="4"/>
        <v>0</v>
      </c>
      <c r="N21" s="49" t="e">
        <f t="shared" si="0"/>
        <v>#N/A</v>
      </c>
      <c r="O21" s="49" t="e">
        <f t="shared" si="1"/>
        <v>#N/A</v>
      </c>
      <c r="P21" s="49" t="e">
        <f t="shared" si="2"/>
        <v>#N/A</v>
      </c>
      <c r="W21" s="48">
        <f t="shared" si="5"/>
        <v>0</v>
      </c>
      <c r="X21" s="48">
        <f t="shared" si="6"/>
        <v>0</v>
      </c>
      <c r="Y21" s="48" t="e">
        <f t="shared" si="7"/>
        <v>#DIV/0!</v>
      </c>
      <c r="Z21" s="91">
        <f t="shared" si="8"/>
        <v>0</v>
      </c>
    </row>
    <row r="22" spans="1:26" ht="12.75" thickBot="1" x14ac:dyDescent="0.35">
      <c r="A22" s="47">
        <v>17</v>
      </c>
      <c r="B22" s="90" t="str">
        <f t="shared" si="3"/>
        <v xml:space="preserve"> []</v>
      </c>
      <c r="C22" s="57"/>
      <c r="D22" s="94"/>
      <c r="E22" s="98"/>
      <c r="F22" s="88"/>
      <c r="G22" s="58"/>
      <c r="H22" s="58"/>
      <c r="I22" s="97"/>
      <c r="J22" s="92"/>
      <c r="K22" s="56"/>
      <c r="M22" s="49">
        <f t="shared" si="4"/>
        <v>0</v>
      </c>
      <c r="N22" s="49" t="e">
        <f t="shared" si="0"/>
        <v>#N/A</v>
      </c>
      <c r="O22" s="49" t="e">
        <f t="shared" si="1"/>
        <v>#N/A</v>
      </c>
      <c r="P22" s="49" t="e">
        <f t="shared" si="2"/>
        <v>#N/A</v>
      </c>
      <c r="W22" s="48">
        <f t="shared" si="5"/>
        <v>0</v>
      </c>
      <c r="X22" s="48">
        <f t="shared" si="6"/>
        <v>0</v>
      </c>
      <c r="Y22" s="48" t="e">
        <f t="shared" si="7"/>
        <v>#DIV/0!</v>
      </c>
      <c r="Z22" s="91">
        <f t="shared" si="8"/>
        <v>0</v>
      </c>
    </row>
    <row r="23" spans="1:26" ht="12.75" thickBot="1" x14ac:dyDescent="0.35">
      <c r="A23" s="47">
        <v>18</v>
      </c>
      <c r="B23" s="90" t="str">
        <f t="shared" si="3"/>
        <v xml:space="preserve"> []</v>
      </c>
      <c r="C23" s="57"/>
      <c r="D23" s="94"/>
      <c r="E23" s="98"/>
      <c r="F23" s="88"/>
      <c r="G23" s="58"/>
      <c r="H23" s="58"/>
      <c r="I23" s="97"/>
      <c r="J23" s="92"/>
      <c r="K23" s="56"/>
      <c r="M23" s="49">
        <f t="shared" si="4"/>
        <v>0</v>
      </c>
      <c r="N23" s="49" t="e">
        <f t="shared" si="0"/>
        <v>#N/A</v>
      </c>
      <c r="O23" s="49" t="e">
        <f t="shared" si="1"/>
        <v>#N/A</v>
      </c>
      <c r="P23" s="49" t="e">
        <f t="shared" si="2"/>
        <v>#N/A</v>
      </c>
      <c r="W23" s="48">
        <f t="shared" si="5"/>
        <v>0</v>
      </c>
      <c r="X23" s="48">
        <f t="shared" si="6"/>
        <v>0</v>
      </c>
      <c r="Y23" s="48" t="e">
        <f t="shared" si="7"/>
        <v>#DIV/0!</v>
      </c>
      <c r="Z23" s="91">
        <f t="shared" si="8"/>
        <v>0</v>
      </c>
    </row>
    <row r="24" spans="1:26" ht="12.75" thickBot="1" x14ac:dyDescent="0.35">
      <c r="A24" s="47">
        <v>19</v>
      </c>
      <c r="B24" s="90" t="str">
        <f t="shared" si="3"/>
        <v xml:space="preserve"> []</v>
      </c>
      <c r="C24" s="57"/>
      <c r="D24" s="94"/>
      <c r="E24" s="98"/>
      <c r="F24" s="88"/>
      <c r="G24" s="58"/>
      <c r="H24" s="58"/>
      <c r="I24" s="97"/>
      <c r="J24" s="92"/>
      <c r="K24" s="56"/>
      <c r="M24" s="49">
        <f t="shared" si="4"/>
        <v>0</v>
      </c>
      <c r="N24" s="49" t="e">
        <f t="shared" si="0"/>
        <v>#N/A</v>
      </c>
      <c r="O24" s="49" t="e">
        <f t="shared" si="1"/>
        <v>#N/A</v>
      </c>
      <c r="P24" s="49" t="e">
        <f t="shared" si="2"/>
        <v>#N/A</v>
      </c>
      <c r="W24" s="48">
        <f t="shared" si="5"/>
        <v>0</v>
      </c>
      <c r="X24" s="48">
        <f t="shared" si="6"/>
        <v>0</v>
      </c>
      <c r="Y24" s="48" t="e">
        <f t="shared" si="7"/>
        <v>#DIV/0!</v>
      </c>
      <c r="Z24" s="91">
        <f t="shared" si="8"/>
        <v>0</v>
      </c>
    </row>
    <row r="25" spans="1:26" ht="12.75" thickBot="1" x14ac:dyDescent="0.35">
      <c r="A25" s="47">
        <v>20</v>
      </c>
      <c r="B25" s="90" t="str">
        <f t="shared" si="3"/>
        <v xml:space="preserve"> []</v>
      </c>
      <c r="C25" s="57"/>
      <c r="D25" s="94"/>
      <c r="E25" s="98"/>
      <c r="F25" s="88"/>
      <c r="G25" s="58"/>
      <c r="H25" s="58"/>
      <c r="I25" s="97"/>
      <c r="J25" s="92"/>
      <c r="K25" s="56"/>
      <c r="M25" s="49">
        <f t="shared" si="4"/>
        <v>0</v>
      </c>
      <c r="N25" s="49" t="e">
        <f t="shared" si="0"/>
        <v>#N/A</v>
      </c>
      <c r="O25" s="49" t="e">
        <f t="shared" si="1"/>
        <v>#N/A</v>
      </c>
      <c r="P25" s="49" t="e">
        <f t="shared" si="2"/>
        <v>#N/A</v>
      </c>
      <c r="W25" s="48">
        <f t="shared" si="5"/>
        <v>0</v>
      </c>
      <c r="X25" s="48">
        <f t="shared" si="6"/>
        <v>0</v>
      </c>
      <c r="Y25" s="48" t="e">
        <f t="shared" si="7"/>
        <v>#DIV/0!</v>
      </c>
      <c r="Z25" s="91">
        <f t="shared" si="8"/>
        <v>0</v>
      </c>
    </row>
    <row r="26" spans="1:26" ht="12.75" thickBot="1" x14ac:dyDescent="0.35">
      <c r="A26" s="47">
        <v>21</v>
      </c>
      <c r="B26" s="90" t="str">
        <f t="shared" si="3"/>
        <v xml:space="preserve"> []</v>
      </c>
      <c r="C26" s="57"/>
      <c r="D26" s="94"/>
      <c r="E26" s="98"/>
      <c r="F26" s="88"/>
      <c r="G26" s="58"/>
      <c r="H26" s="58"/>
      <c r="I26" s="97"/>
      <c r="J26" s="92"/>
      <c r="K26" s="56"/>
      <c r="M26" s="49">
        <f t="shared" si="4"/>
        <v>0</v>
      </c>
      <c r="N26" s="49" t="e">
        <f t="shared" si="0"/>
        <v>#N/A</v>
      </c>
      <c r="O26" s="49" t="e">
        <f t="shared" si="1"/>
        <v>#N/A</v>
      </c>
      <c r="P26" s="49" t="e">
        <f t="shared" si="2"/>
        <v>#N/A</v>
      </c>
      <c r="W26" s="48">
        <f t="shared" si="5"/>
        <v>0</v>
      </c>
      <c r="X26" s="48">
        <f t="shared" si="6"/>
        <v>0</v>
      </c>
      <c r="Y26" s="48" t="e">
        <f t="shared" si="7"/>
        <v>#DIV/0!</v>
      </c>
      <c r="Z26" s="91">
        <f t="shared" si="8"/>
        <v>0</v>
      </c>
    </row>
    <row r="27" spans="1:26" ht="12.75" thickBot="1" x14ac:dyDescent="0.35">
      <c r="A27" s="47">
        <v>22</v>
      </c>
      <c r="B27" s="90" t="str">
        <f t="shared" si="3"/>
        <v xml:space="preserve"> []</v>
      </c>
      <c r="C27" s="57"/>
      <c r="D27" s="94"/>
      <c r="E27" s="98"/>
      <c r="F27" s="88"/>
      <c r="G27" s="58"/>
      <c r="H27" s="58"/>
      <c r="I27" s="97"/>
      <c r="J27" s="92"/>
      <c r="K27" s="56"/>
      <c r="M27" s="49">
        <f t="shared" si="4"/>
        <v>0</v>
      </c>
      <c r="N27" s="49" t="e">
        <f t="shared" si="0"/>
        <v>#N/A</v>
      </c>
      <c r="O27" s="49" t="e">
        <f t="shared" si="1"/>
        <v>#N/A</v>
      </c>
      <c r="P27" s="49" t="e">
        <f t="shared" si="2"/>
        <v>#N/A</v>
      </c>
      <c r="W27" s="48">
        <f t="shared" si="5"/>
        <v>0</v>
      </c>
      <c r="X27" s="48">
        <f t="shared" si="6"/>
        <v>0</v>
      </c>
      <c r="Y27" s="48" t="e">
        <f t="shared" si="7"/>
        <v>#DIV/0!</v>
      </c>
      <c r="Z27" s="91">
        <f t="shared" si="8"/>
        <v>0</v>
      </c>
    </row>
    <row r="28" spans="1:26" ht="12.75" thickBot="1" x14ac:dyDescent="0.35">
      <c r="A28" s="47">
        <v>23</v>
      </c>
      <c r="B28" s="90" t="str">
        <f t="shared" si="3"/>
        <v xml:space="preserve"> []</v>
      </c>
      <c r="C28" s="57"/>
      <c r="D28" s="94"/>
      <c r="E28" s="98"/>
      <c r="F28" s="88"/>
      <c r="G28" s="58"/>
      <c r="H28" s="58"/>
      <c r="I28" s="97"/>
      <c r="J28" s="92"/>
      <c r="K28" s="56"/>
      <c r="M28" s="49">
        <f t="shared" si="4"/>
        <v>0</v>
      </c>
      <c r="N28" s="49" t="e">
        <f t="shared" si="0"/>
        <v>#N/A</v>
      </c>
      <c r="O28" s="49" t="e">
        <f t="shared" si="1"/>
        <v>#N/A</v>
      </c>
      <c r="P28" s="49" t="e">
        <f t="shared" si="2"/>
        <v>#N/A</v>
      </c>
      <c r="W28" s="48">
        <f t="shared" si="5"/>
        <v>0</v>
      </c>
      <c r="X28" s="48">
        <f t="shared" si="6"/>
        <v>0</v>
      </c>
      <c r="Y28" s="48" t="e">
        <f t="shared" si="7"/>
        <v>#DIV/0!</v>
      </c>
      <c r="Z28" s="91">
        <f t="shared" si="8"/>
        <v>0</v>
      </c>
    </row>
    <row r="29" spans="1:26" ht="12.75" thickBot="1" x14ac:dyDescent="0.35">
      <c r="A29" s="47">
        <v>24</v>
      </c>
      <c r="B29" s="90" t="str">
        <f t="shared" si="3"/>
        <v xml:space="preserve"> []</v>
      </c>
      <c r="C29" s="57"/>
      <c r="D29" s="94"/>
      <c r="E29" s="98"/>
      <c r="F29" s="88"/>
      <c r="G29" s="58"/>
      <c r="H29" s="58"/>
      <c r="I29" s="97"/>
      <c r="J29" s="92"/>
      <c r="K29" s="56"/>
      <c r="M29" s="49">
        <f t="shared" si="4"/>
        <v>0</v>
      </c>
      <c r="N29" s="49" t="e">
        <f t="shared" si="0"/>
        <v>#N/A</v>
      </c>
      <c r="O29" s="49" t="e">
        <f t="shared" si="1"/>
        <v>#N/A</v>
      </c>
      <c r="P29" s="49" t="e">
        <f t="shared" si="2"/>
        <v>#N/A</v>
      </c>
      <c r="W29" s="48">
        <f t="shared" si="5"/>
        <v>0</v>
      </c>
      <c r="X29" s="48">
        <f t="shared" si="6"/>
        <v>0</v>
      </c>
      <c r="Y29" s="48" t="e">
        <f t="shared" si="7"/>
        <v>#DIV/0!</v>
      </c>
      <c r="Z29" s="91">
        <f t="shared" si="8"/>
        <v>0</v>
      </c>
    </row>
    <row r="30" spans="1:26" ht="12.75" thickBot="1" x14ac:dyDescent="0.35">
      <c r="A30" s="47">
        <v>25</v>
      </c>
      <c r="B30" s="90" t="str">
        <f t="shared" si="3"/>
        <v xml:space="preserve"> []</v>
      </c>
      <c r="C30" s="57"/>
      <c r="D30" s="94"/>
      <c r="E30" s="98"/>
      <c r="F30" s="88"/>
      <c r="G30" s="58"/>
      <c r="H30" s="58"/>
      <c r="I30" s="97"/>
      <c r="J30" s="92"/>
      <c r="K30" s="56"/>
      <c r="M30" s="49">
        <f t="shared" si="4"/>
        <v>0</v>
      </c>
      <c r="N30" s="49" t="e">
        <f t="shared" si="0"/>
        <v>#N/A</v>
      </c>
      <c r="O30" s="49" t="e">
        <f t="shared" si="1"/>
        <v>#N/A</v>
      </c>
      <c r="P30" s="49" t="e">
        <f t="shared" si="2"/>
        <v>#N/A</v>
      </c>
      <c r="W30" s="48">
        <f t="shared" si="5"/>
        <v>0</v>
      </c>
      <c r="X30" s="48">
        <f t="shared" si="6"/>
        <v>0</v>
      </c>
      <c r="Y30" s="48" t="e">
        <f t="shared" si="7"/>
        <v>#DIV/0!</v>
      </c>
      <c r="Z30" s="91">
        <f t="shared" si="8"/>
        <v>0</v>
      </c>
    </row>
    <row r="31" spans="1:26" ht="12.75" thickBot="1" x14ac:dyDescent="0.35">
      <c r="A31" s="47">
        <v>26</v>
      </c>
      <c r="B31" s="90" t="str">
        <f t="shared" si="3"/>
        <v xml:space="preserve"> []</v>
      </c>
      <c r="C31" s="57"/>
      <c r="D31" s="94"/>
      <c r="E31" s="98"/>
      <c r="F31" s="88"/>
      <c r="G31" s="58"/>
      <c r="H31" s="58"/>
      <c r="I31" s="97"/>
      <c r="J31" s="92"/>
      <c r="K31" s="56"/>
      <c r="M31" s="49">
        <f t="shared" si="4"/>
        <v>0</v>
      </c>
      <c r="N31" s="49" t="e">
        <f t="shared" si="0"/>
        <v>#N/A</v>
      </c>
      <c r="O31" s="49" t="e">
        <f t="shared" si="1"/>
        <v>#N/A</v>
      </c>
      <c r="P31" s="49" t="e">
        <f t="shared" si="2"/>
        <v>#N/A</v>
      </c>
      <c r="W31" s="48">
        <f t="shared" si="5"/>
        <v>0</v>
      </c>
      <c r="X31" s="48">
        <f t="shared" si="6"/>
        <v>0</v>
      </c>
      <c r="Y31" s="48" t="e">
        <f t="shared" si="7"/>
        <v>#DIV/0!</v>
      </c>
      <c r="Z31" s="91">
        <f t="shared" si="8"/>
        <v>0</v>
      </c>
    </row>
    <row r="32" spans="1:26" ht="12.75" thickBot="1" x14ac:dyDescent="0.35">
      <c r="A32" s="47">
        <v>27</v>
      </c>
      <c r="B32" s="90" t="str">
        <f t="shared" si="3"/>
        <v xml:space="preserve"> []</v>
      </c>
      <c r="C32" s="57"/>
      <c r="D32" s="94"/>
      <c r="E32" s="98"/>
      <c r="F32" s="88"/>
      <c r="G32" s="58"/>
      <c r="H32" s="58"/>
      <c r="I32" s="97"/>
      <c r="J32" s="92"/>
      <c r="K32" s="56"/>
      <c r="M32" s="49">
        <f t="shared" si="4"/>
        <v>0</v>
      </c>
      <c r="N32" s="49" t="e">
        <f t="shared" si="0"/>
        <v>#N/A</v>
      </c>
      <c r="O32" s="49" t="e">
        <f t="shared" si="1"/>
        <v>#N/A</v>
      </c>
      <c r="P32" s="49" t="e">
        <f t="shared" si="2"/>
        <v>#N/A</v>
      </c>
      <c r="W32" s="48">
        <f t="shared" si="5"/>
        <v>0</v>
      </c>
      <c r="X32" s="48">
        <f t="shared" si="6"/>
        <v>0</v>
      </c>
      <c r="Y32" s="48" t="e">
        <f t="shared" si="7"/>
        <v>#DIV/0!</v>
      </c>
      <c r="Z32" s="91">
        <f t="shared" si="8"/>
        <v>0</v>
      </c>
    </row>
    <row r="33" spans="1:26" ht="12.75" thickBot="1" x14ac:dyDescent="0.35">
      <c r="A33" s="47">
        <v>28</v>
      </c>
      <c r="B33" s="90" t="str">
        <f t="shared" si="3"/>
        <v xml:space="preserve"> []</v>
      </c>
      <c r="C33" s="57"/>
      <c r="D33" s="94"/>
      <c r="E33" s="98"/>
      <c r="F33" s="88"/>
      <c r="G33" s="58"/>
      <c r="H33" s="58"/>
      <c r="I33" s="97"/>
      <c r="J33" s="92"/>
      <c r="K33" s="56"/>
      <c r="M33" s="49">
        <f t="shared" si="4"/>
        <v>0</v>
      </c>
      <c r="N33" s="49" t="e">
        <f t="shared" si="0"/>
        <v>#N/A</v>
      </c>
      <c r="O33" s="49" t="e">
        <f t="shared" si="1"/>
        <v>#N/A</v>
      </c>
      <c r="P33" s="49" t="e">
        <f t="shared" si="2"/>
        <v>#N/A</v>
      </c>
      <c r="W33" s="48">
        <f t="shared" si="5"/>
        <v>0</v>
      </c>
      <c r="X33" s="48">
        <f t="shared" si="6"/>
        <v>0</v>
      </c>
      <c r="Y33" s="48" t="e">
        <f t="shared" si="7"/>
        <v>#DIV/0!</v>
      </c>
      <c r="Z33" s="91">
        <f t="shared" si="8"/>
        <v>0</v>
      </c>
    </row>
    <row r="34" spans="1:26" ht="12.75" thickBot="1" x14ac:dyDescent="0.35">
      <c r="A34" s="47">
        <v>29</v>
      </c>
      <c r="B34" s="90" t="str">
        <f t="shared" si="3"/>
        <v xml:space="preserve"> []</v>
      </c>
      <c r="C34" s="57"/>
      <c r="D34" s="94"/>
      <c r="E34" s="98"/>
      <c r="F34" s="88"/>
      <c r="G34" s="58"/>
      <c r="H34" s="58"/>
      <c r="I34" s="97"/>
      <c r="J34" s="92"/>
      <c r="K34" s="56"/>
      <c r="M34" s="49">
        <f t="shared" si="4"/>
        <v>0</v>
      </c>
      <c r="N34" s="49" t="e">
        <f t="shared" si="0"/>
        <v>#N/A</v>
      </c>
      <c r="O34" s="49" t="e">
        <f t="shared" si="1"/>
        <v>#N/A</v>
      </c>
      <c r="P34" s="49" t="e">
        <f t="shared" si="2"/>
        <v>#N/A</v>
      </c>
      <c r="W34" s="48">
        <f t="shared" si="5"/>
        <v>0</v>
      </c>
      <c r="X34" s="48">
        <f t="shared" si="6"/>
        <v>0</v>
      </c>
      <c r="Y34" s="48" t="e">
        <f t="shared" si="7"/>
        <v>#DIV/0!</v>
      </c>
      <c r="Z34" s="91">
        <f t="shared" si="8"/>
        <v>0</v>
      </c>
    </row>
    <row r="35" spans="1:26" ht="12.75" thickBot="1" x14ac:dyDescent="0.35">
      <c r="A35" s="47">
        <v>30</v>
      </c>
      <c r="B35" s="90" t="str">
        <f t="shared" si="3"/>
        <v xml:space="preserve"> []</v>
      </c>
      <c r="C35" s="57"/>
      <c r="D35" s="94"/>
      <c r="E35" s="98"/>
      <c r="F35" s="88"/>
      <c r="G35" s="58"/>
      <c r="H35" s="58"/>
      <c r="I35" s="97"/>
      <c r="J35" s="92"/>
      <c r="K35" s="56"/>
      <c r="M35" s="49">
        <f t="shared" si="4"/>
        <v>0</v>
      </c>
      <c r="N35" s="49" t="e">
        <f t="shared" si="0"/>
        <v>#N/A</v>
      </c>
      <c r="O35" s="49" t="e">
        <f t="shared" si="1"/>
        <v>#N/A</v>
      </c>
      <c r="P35" s="49" t="e">
        <f t="shared" si="2"/>
        <v>#N/A</v>
      </c>
      <c r="W35" s="48">
        <f t="shared" si="5"/>
        <v>0</v>
      </c>
      <c r="X35" s="48">
        <f t="shared" si="6"/>
        <v>0</v>
      </c>
      <c r="Y35" s="48" t="e">
        <f t="shared" si="7"/>
        <v>#DIV/0!</v>
      </c>
      <c r="Z35" s="91">
        <f t="shared" si="8"/>
        <v>0</v>
      </c>
    </row>
    <row r="36" spans="1:26" ht="12.75" thickBot="1" x14ac:dyDescent="0.35">
      <c r="A36" s="47">
        <v>31</v>
      </c>
      <c r="B36" s="90" t="str">
        <f t="shared" si="3"/>
        <v xml:space="preserve"> []</v>
      </c>
      <c r="C36" s="57"/>
      <c r="D36" s="94"/>
      <c r="E36" s="98"/>
      <c r="F36" s="88"/>
      <c r="G36" s="58"/>
      <c r="H36" s="58"/>
      <c r="I36" s="97"/>
      <c r="J36" s="92"/>
      <c r="K36" s="56"/>
      <c r="M36" s="49">
        <f t="shared" si="4"/>
        <v>0</v>
      </c>
      <c r="N36" s="49" t="e">
        <f t="shared" si="0"/>
        <v>#N/A</v>
      </c>
      <c r="O36" s="49" t="e">
        <f t="shared" si="1"/>
        <v>#N/A</v>
      </c>
      <c r="P36" s="49" t="e">
        <f t="shared" si="2"/>
        <v>#N/A</v>
      </c>
      <c r="W36" s="48">
        <f t="shared" si="5"/>
        <v>0</v>
      </c>
      <c r="X36" s="48">
        <f t="shared" si="6"/>
        <v>0</v>
      </c>
      <c r="Y36" s="48" t="e">
        <f t="shared" si="7"/>
        <v>#DIV/0!</v>
      </c>
      <c r="Z36" s="91">
        <f t="shared" si="8"/>
        <v>0</v>
      </c>
    </row>
    <row r="37" spans="1:26" ht="12.75" thickBot="1" x14ac:dyDescent="0.35">
      <c r="A37" s="47">
        <v>32</v>
      </c>
      <c r="B37" s="90" t="str">
        <f t="shared" si="3"/>
        <v xml:space="preserve"> []</v>
      </c>
      <c r="C37" s="57"/>
      <c r="D37" s="94"/>
      <c r="E37" s="98"/>
      <c r="F37" s="88"/>
      <c r="G37" s="58"/>
      <c r="H37" s="58"/>
      <c r="I37" s="97"/>
      <c r="J37" s="92"/>
      <c r="K37" s="56"/>
      <c r="M37" s="49">
        <f t="shared" si="4"/>
        <v>0</v>
      </c>
      <c r="N37" s="49" t="e">
        <f t="shared" si="0"/>
        <v>#N/A</v>
      </c>
      <c r="O37" s="49" t="e">
        <f t="shared" si="1"/>
        <v>#N/A</v>
      </c>
      <c r="P37" s="49" t="e">
        <f t="shared" si="2"/>
        <v>#N/A</v>
      </c>
      <c r="W37" s="48">
        <f t="shared" si="5"/>
        <v>0</v>
      </c>
      <c r="X37" s="48">
        <f t="shared" si="6"/>
        <v>0</v>
      </c>
      <c r="Y37" s="48" t="e">
        <f t="shared" si="7"/>
        <v>#DIV/0!</v>
      </c>
      <c r="Z37" s="91">
        <f t="shared" si="8"/>
        <v>0</v>
      </c>
    </row>
    <row r="38" spans="1:26" ht="12.75" thickBot="1" x14ac:dyDescent="0.35">
      <c r="A38" s="47">
        <v>33</v>
      </c>
      <c r="B38" s="90" t="str">
        <f t="shared" si="3"/>
        <v xml:space="preserve"> []</v>
      </c>
      <c r="C38" s="57"/>
      <c r="D38" s="94"/>
      <c r="E38" s="98"/>
      <c r="F38" s="88"/>
      <c r="G38" s="58"/>
      <c r="H38" s="58"/>
      <c r="I38" s="97"/>
      <c r="J38" s="92"/>
      <c r="K38" s="56"/>
      <c r="M38" s="49">
        <f t="shared" si="4"/>
        <v>0</v>
      </c>
      <c r="N38" s="49" t="e">
        <f t="shared" si="0"/>
        <v>#N/A</v>
      </c>
      <c r="O38" s="49" t="e">
        <f t="shared" si="1"/>
        <v>#N/A</v>
      </c>
      <c r="P38" s="49" t="e">
        <f t="shared" si="2"/>
        <v>#N/A</v>
      </c>
      <c r="W38" s="48">
        <f t="shared" si="5"/>
        <v>0</v>
      </c>
      <c r="X38" s="48">
        <f t="shared" si="6"/>
        <v>0</v>
      </c>
      <c r="Y38" s="48" t="e">
        <f t="shared" si="7"/>
        <v>#DIV/0!</v>
      </c>
      <c r="Z38" s="91">
        <f t="shared" si="8"/>
        <v>0</v>
      </c>
    </row>
    <row r="39" spans="1:26" ht="12.75" thickBot="1" x14ac:dyDescent="0.35">
      <c r="A39" s="47">
        <v>34</v>
      </c>
      <c r="B39" s="90" t="str">
        <f t="shared" si="3"/>
        <v xml:space="preserve"> []</v>
      </c>
      <c r="C39" s="57"/>
      <c r="D39" s="94"/>
      <c r="E39" s="98"/>
      <c r="F39" s="88"/>
      <c r="G39" s="58"/>
      <c r="H39" s="58"/>
      <c r="I39" s="97"/>
      <c r="J39" s="92"/>
      <c r="K39" s="56"/>
      <c r="M39" s="49">
        <f t="shared" si="4"/>
        <v>0</v>
      </c>
      <c r="N39" s="49" t="e">
        <f t="shared" si="0"/>
        <v>#N/A</v>
      </c>
      <c r="O39" s="49" t="e">
        <f t="shared" si="1"/>
        <v>#N/A</v>
      </c>
      <c r="P39" s="49" t="e">
        <f t="shared" si="2"/>
        <v>#N/A</v>
      </c>
      <c r="W39" s="48">
        <f t="shared" si="5"/>
        <v>0</v>
      </c>
      <c r="X39" s="48">
        <f t="shared" si="6"/>
        <v>0</v>
      </c>
      <c r="Y39" s="48" t="e">
        <f t="shared" si="7"/>
        <v>#DIV/0!</v>
      </c>
      <c r="Z39" s="91">
        <f t="shared" si="8"/>
        <v>0</v>
      </c>
    </row>
    <row r="40" spans="1:26" ht="12.75" thickBot="1" x14ac:dyDescent="0.35">
      <c r="A40" s="47">
        <v>35</v>
      </c>
      <c r="B40" s="90" t="str">
        <f t="shared" si="3"/>
        <v xml:space="preserve"> []</v>
      </c>
      <c r="C40" s="57"/>
      <c r="D40" s="94"/>
      <c r="E40" s="98"/>
      <c r="F40" s="88"/>
      <c r="G40" s="58"/>
      <c r="H40" s="58"/>
      <c r="I40" s="97"/>
      <c r="J40" s="92"/>
      <c r="K40" s="56"/>
      <c r="M40" s="49">
        <f t="shared" si="4"/>
        <v>0</v>
      </c>
      <c r="N40" s="49" t="e">
        <f t="shared" si="0"/>
        <v>#N/A</v>
      </c>
      <c r="O40" s="49" t="e">
        <f t="shared" si="1"/>
        <v>#N/A</v>
      </c>
      <c r="P40" s="49" t="e">
        <f t="shared" si="2"/>
        <v>#N/A</v>
      </c>
      <c r="W40" s="48">
        <f t="shared" si="5"/>
        <v>0</v>
      </c>
      <c r="X40" s="48">
        <f t="shared" si="6"/>
        <v>0</v>
      </c>
      <c r="Y40" s="48" t="e">
        <f t="shared" si="7"/>
        <v>#DIV/0!</v>
      </c>
      <c r="Z40" s="91">
        <f t="shared" si="8"/>
        <v>0</v>
      </c>
    </row>
    <row r="41" spans="1:26" ht="12.75" thickBot="1" x14ac:dyDescent="0.35">
      <c r="A41" s="47">
        <v>36</v>
      </c>
      <c r="B41" s="90" t="str">
        <f t="shared" si="3"/>
        <v xml:space="preserve"> []</v>
      </c>
      <c r="C41" s="57"/>
      <c r="D41" s="94"/>
      <c r="E41" s="98"/>
      <c r="F41" s="88"/>
      <c r="G41" s="58"/>
      <c r="H41" s="58"/>
      <c r="I41" s="97"/>
      <c r="J41" s="92"/>
      <c r="K41" s="56"/>
      <c r="M41" s="49">
        <f t="shared" si="4"/>
        <v>0</v>
      </c>
      <c r="N41" s="49" t="e">
        <f t="shared" si="0"/>
        <v>#N/A</v>
      </c>
      <c r="O41" s="49" t="e">
        <f t="shared" si="1"/>
        <v>#N/A</v>
      </c>
      <c r="P41" s="49" t="e">
        <f t="shared" si="2"/>
        <v>#N/A</v>
      </c>
      <c r="W41" s="48">
        <f t="shared" si="5"/>
        <v>0</v>
      </c>
      <c r="X41" s="48">
        <f t="shared" si="6"/>
        <v>0</v>
      </c>
      <c r="Y41" s="48" t="e">
        <f t="shared" si="7"/>
        <v>#DIV/0!</v>
      </c>
      <c r="Z41" s="91">
        <f t="shared" si="8"/>
        <v>0</v>
      </c>
    </row>
    <row r="42" spans="1:26" ht="12.75" thickBot="1" x14ac:dyDescent="0.35">
      <c r="A42" s="47">
        <v>37</v>
      </c>
      <c r="B42" s="90" t="str">
        <f t="shared" si="3"/>
        <v xml:space="preserve"> []</v>
      </c>
      <c r="C42" s="57"/>
      <c r="D42" s="94"/>
      <c r="E42" s="98"/>
      <c r="F42" s="88"/>
      <c r="G42" s="58"/>
      <c r="H42" s="58"/>
      <c r="I42" s="97"/>
      <c r="J42" s="92"/>
      <c r="K42" s="56"/>
      <c r="M42" s="49">
        <f t="shared" si="4"/>
        <v>0</v>
      </c>
      <c r="N42" s="49" t="e">
        <f t="shared" si="0"/>
        <v>#N/A</v>
      </c>
      <c r="O42" s="49" t="e">
        <f t="shared" si="1"/>
        <v>#N/A</v>
      </c>
      <c r="P42" s="49" t="e">
        <f t="shared" si="2"/>
        <v>#N/A</v>
      </c>
      <c r="W42" s="48">
        <f t="shared" si="5"/>
        <v>0</v>
      </c>
      <c r="X42" s="48">
        <f t="shared" si="6"/>
        <v>0</v>
      </c>
      <c r="Y42" s="48" t="e">
        <f t="shared" si="7"/>
        <v>#DIV/0!</v>
      </c>
      <c r="Z42" s="91">
        <f t="shared" si="8"/>
        <v>0</v>
      </c>
    </row>
    <row r="43" spans="1:26" ht="12.75" thickBot="1" x14ac:dyDescent="0.35">
      <c r="A43" s="47">
        <v>38</v>
      </c>
      <c r="B43" s="90" t="str">
        <f t="shared" si="3"/>
        <v xml:space="preserve"> []</v>
      </c>
      <c r="C43" s="57"/>
      <c r="D43" s="94"/>
      <c r="E43" s="98"/>
      <c r="F43" s="88"/>
      <c r="G43" s="58"/>
      <c r="H43" s="58"/>
      <c r="I43" s="97"/>
      <c r="J43" s="92"/>
      <c r="K43" s="56"/>
      <c r="M43" s="49">
        <f t="shared" si="4"/>
        <v>0</v>
      </c>
      <c r="N43" s="49" t="e">
        <f t="shared" si="0"/>
        <v>#N/A</v>
      </c>
      <c r="O43" s="49" t="e">
        <f t="shared" si="1"/>
        <v>#N/A</v>
      </c>
      <c r="P43" s="49" t="e">
        <f t="shared" si="2"/>
        <v>#N/A</v>
      </c>
      <c r="W43" s="48">
        <f t="shared" si="5"/>
        <v>0</v>
      </c>
      <c r="X43" s="48">
        <f t="shared" si="6"/>
        <v>0</v>
      </c>
      <c r="Y43" s="48" t="e">
        <f t="shared" si="7"/>
        <v>#DIV/0!</v>
      </c>
      <c r="Z43" s="91">
        <f t="shared" si="8"/>
        <v>0</v>
      </c>
    </row>
    <row r="44" spans="1:26" ht="12.75" thickBot="1" x14ac:dyDescent="0.35">
      <c r="A44" s="47">
        <v>39</v>
      </c>
      <c r="B44" s="90" t="str">
        <f t="shared" si="3"/>
        <v xml:space="preserve"> []</v>
      </c>
      <c r="C44" s="57"/>
      <c r="D44" s="94"/>
      <c r="E44" s="98"/>
      <c r="F44" s="88"/>
      <c r="G44" s="58"/>
      <c r="H44" s="58"/>
      <c r="I44" s="97"/>
      <c r="J44" s="92"/>
      <c r="K44" s="56"/>
      <c r="M44" s="49">
        <f t="shared" si="4"/>
        <v>0</v>
      </c>
      <c r="N44" s="49" t="e">
        <f t="shared" si="0"/>
        <v>#N/A</v>
      </c>
      <c r="O44" s="49" t="e">
        <f t="shared" si="1"/>
        <v>#N/A</v>
      </c>
      <c r="P44" s="49" t="e">
        <f t="shared" si="2"/>
        <v>#N/A</v>
      </c>
      <c r="W44" s="48">
        <f t="shared" si="5"/>
        <v>0</v>
      </c>
      <c r="X44" s="48">
        <f t="shared" si="6"/>
        <v>0</v>
      </c>
      <c r="Y44" s="48" t="e">
        <f t="shared" si="7"/>
        <v>#DIV/0!</v>
      </c>
      <c r="Z44" s="91">
        <f t="shared" si="8"/>
        <v>0</v>
      </c>
    </row>
    <row r="45" spans="1:26" ht="12.75" thickBot="1" x14ac:dyDescent="0.35">
      <c r="A45" s="47">
        <v>40</v>
      </c>
      <c r="B45" s="90" t="str">
        <f t="shared" si="3"/>
        <v xml:space="preserve"> []</v>
      </c>
      <c r="C45" s="57"/>
      <c r="D45" s="94"/>
      <c r="E45" s="98"/>
      <c r="F45" s="88"/>
      <c r="G45" s="58"/>
      <c r="H45" s="58"/>
      <c r="I45" s="97"/>
      <c r="J45" s="92"/>
      <c r="K45" s="56"/>
      <c r="M45" s="49">
        <f t="shared" si="4"/>
        <v>0</v>
      </c>
      <c r="N45" s="49" t="e">
        <f t="shared" si="0"/>
        <v>#N/A</v>
      </c>
      <c r="O45" s="49" t="e">
        <f t="shared" si="1"/>
        <v>#N/A</v>
      </c>
      <c r="P45" s="49" t="e">
        <f t="shared" si="2"/>
        <v>#N/A</v>
      </c>
      <c r="W45" s="48">
        <f t="shared" si="5"/>
        <v>0</v>
      </c>
      <c r="X45" s="48">
        <f t="shared" si="6"/>
        <v>0</v>
      </c>
      <c r="Y45" s="48" t="e">
        <f t="shared" si="7"/>
        <v>#DIV/0!</v>
      </c>
      <c r="Z45" s="91">
        <f t="shared" si="8"/>
        <v>0</v>
      </c>
    </row>
    <row r="46" spans="1:26" ht="12.75" thickBot="1" x14ac:dyDescent="0.35">
      <c r="A46" s="47">
        <v>41</v>
      </c>
      <c r="B46" s="90" t="str">
        <f t="shared" si="3"/>
        <v xml:space="preserve"> []</v>
      </c>
      <c r="C46" s="57"/>
      <c r="D46" s="94"/>
      <c r="E46" s="98"/>
      <c r="F46" s="88"/>
      <c r="G46" s="58"/>
      <c r="H46" s="58"/>
      <c r="I46" s="97"/>
      <c r="J46" s="92"/>
      <c r="K46" s="56"/>
      <c r="M46" s="49">
        <f t="shared" si="4"/>
        <v>0</v>
      </c>
      <c r="N46" s="49" t="e">
        <f t="shared" si="0"/>
        <v>#N/A</v>
      </c>
      <c r="O46" s="49" t="e">
        <f t="shared" si="1"/>
        <v>#N/A</v>
      </c>
      <c r="P46" s="49" t="e">
        <f t="shared" si="2"/>
        <v>#N/A</v>
      </c>
      <c r="W46" s="48">
        <f t="shared" si="5"/>
        <v>0</v>
      </c>
      <c r="X46" s="48">
        <f t="shared" si="6"/>
        <v>0</v>
      </c>
      <c r="Y46" s="48" t="e">
        <f t="shared" si="7"/>
        <v>#DIV/0!</v>
      </c>
      <c r="Z46" s="91">
        <f t="shared" si="8"/>
        <v>0</v>
      </c>
    </row>
    <row r="47" spans="1:26" ht="12.75" thickBot="1" x14ac:dyDescent="0.35">
      <c r="A47" s="47">
        <v>42</v>
      </c>
      <c r="B47" s="90" t="str">
        <f t="shared" si="3"/>
        <v xml:space="preserve"> []</v>
      </c>
      <c r="C47" s="57"/>
      <c r="D47" s="94"/>
      <c r="E47" s="98"/>
      <c r="F47" s="88"/>
      <c r="G47" s="58"/>
      <c r="H47" s="58"/>
      <c r="I47" s="97"/>
      <c r="J47" s="92"/>
      <c r="K47" s="56"/>
      <c r="M47" s="49">
        <f t="shared" si="4"/>
        <v>0</v>
      </c>
      <c r="N47" s="49" t="e">
        <f t="shared" si="0"/>
        <v>#N/A</v>
      </c>
      <c r="O47" s="49" t="e">
        <f t="shared" si="1"/>
        <v>#N/A</v>
      </c>
      <c r="P47" s="49" t="e">
        <f t="shared" si="2"/>
        <v>#N/A</v>
      </c>
      <c r="W47" s="48">
        <f t="shared" si="5"/>
        <v>0</v>
      </c>
      <c r="X47" s="48">
        <f t="shared" si="6"/>
        <v>0</v>
      </c>
      <c r="Y47" s="48" t="e">
        <f t="shared" si="7"/>
        <v>#DIV/0!</v>
      </c>
      <c r="Z47" s="91">
        <f t="shared" si="8"/>
        <v>0</v>
      </c>
    </row>
    <row r="48" spans="1:26" ht="12.75" thickBot="1" x14ac:dyDescent="0.35">
      <c r="A48" s="47">
        <v>43</v>
      </c>
      <c r="B48" s="90" t="str">
        <f t="shared" si="3"/>
        <v xml:space="preserve"> []</v>
      </c>
      <c r="C48" s="57"/>
      <c r="D48" s="94"/>
      <c r="E48" s="98"/>
      <c r="F48" s="88"/>
      <c r="G48" s="58"/>
      <c r="H48" s="58"/>
      <c r="I48" s="97"/>
      <c r="J48" s="92"/>
      <c r="K48" s="56"/>
      <c r="M48" s="49">
        <f t="shared" si="4"/>
        <v>0</v>
      </c>
      <c r="N48" s="49" t="e">
        <f t="shared" si="0"/>
        <v>#N/A</v>
      </c>
      <c r="O48" s="49" t="e">
        <f t="shared" si="1"/>
        <v>#N/A</v>
      </c>
      <c r="P48" s="49" t="e">
        <f t="shared" si="2"/>
        <v>#N/A</v>
      </c>
      <c r="W48" s="48">
        <f t="shared" si="5"/>
        <v>0</v>
      </c>
      <c r="X48" s="48">
        <f t="shared" si="6"/>
        <v>0</v>
      </c>
      <c r="Y48" s="48" t="e">
        <f t="shared" si="7"/>
        <v>#DIV/0!</v>
      </c>
      <c r="Z48" s="91">
        <f t="shared" si="8"/>
        <v>0</v>
      </c>
    </row>
    <row r="49" spans="1:26" ht="12.75" thickBot="1" x14ac:dyDescent="0.35">
      <c r="A49" s="47">
        <v>44</v>
      </c>
      <c r="B49" s="90" t="str">
        <f t="shared" si="3"/>
        <v xml:space="preserve"> []</v>
      </c>
      <c r="C49" s="57"/>
      <c r="D49" s="94"/>
      <c r="E49" s="98"/>
      <c r="F49" s="88"/>
      <c r="G49" s="58"/>
      <c r="H49" s="58"/>
      <c r="I49" s="97"/>
      <c r="J49" s="92"/>
      <c r="K49" s="56"/>
      <c r="M49" s="49">
        <f t="shared" si="4"/>
        <v>0</v>
      </c>
      <c r="N49" s="49" t="e">
        <f t="shared" si="0"/>
        <v>#N/A</v>
      </c>
      <c r="O49" s="49" t="e">
        <f t="shared" si="1"/>
        <v>#N/A</v>
      </c>
      <c r="P49" s="49" t="e">
        <f t="shared" si="2"/>
        <v>#N/A</v>
      </c>
      <c r="W49" s="48">
        <f t="shared" si="5"/>
        <v>0</v>
      </c>
      <c r="X49" s="48">
        <f t="shared" si="6"/>
        <v>0</v>
      </c>
      <c r="Y49" s="48" t="e">
        <f t="shared" si="7"/>
        <v>#DIV/0!</v>
      </c>
      <c r="Z49" s="91">
        <f t="shared" si="8"/>
        <v>0</v>
      </c>
    </row>
    <row r="50" spans="1:26" ht="12.75" thickBot="1" x14ac:dyDescent="0.35">
      <c r="A50" s="47">
        <v>45</v>
      </c>
      <c r="B50" s="90" t="str">
        <f t="shared" si="3"/>
        <v xml:space="preserve"> []</v>
      </c>
      <c r="C50" s="57"/>
      <c r="D50" s="94"/>
      <c r="E50" s="98"/>
      <c r="F50" s="88"/>
      <c r="G50" s="58"/>
      <c r="H50" s="58"/>
      <c r="I50" s="97"/>
      <c r="J50" s="92"/>
      <c r="K50" s="56"/>
      <c r="M50" s="49">
        <f t="shared" si="4"/>
        <v>0</v>
      </c>
      <c r="N50" s="49" t="e">
        <f t="shared" si="0"/>
        <v>#N/A</v>
      </c>
      <c r="O50" s="49" t="e">
        <f t="shared" si="1"/>
        <v>#N/A</v>
      </c>
      <c r="P50" s="49" t="e">
        <f t="shared" si="2"/>
        <v>#N/A</v>
      </c>
      <c r="W50" s="48">
        <f t="shared" si="5"/>
        <v>0</v>
      </c>
      <c r="X50" s="48">
        <f t="shared" si="6"/>
        <v>0</v>
      </c>
      <c r="Y50" s="48" t="e">
        <f t="shared" si="7"/>
        <v>#DIV/0!</v>
      </c>
      <c r="Z50" s="91">
        <f t="shared" si="8"/>
        <v>0</v>
      </c>
    </row>
    <row r="51" spans="1:26" ht="12.75" thickBot="1" x14ac:dyDescent="0.35">
      <c r="A51" s="47">
        <v>46</v>
      </c>
      <c r="B51" s="90" t="str">
        <f t="shared" si="3"/>
        <v xml:space="preserve"> []</v>
      </c>
      <c r="C51" s="57"/>
      <c r="D51" s="94"/>
      <c r="E51" s="98"/>
      <c r="F51" s="88"/>
      <c r="G51" s="58"/>
      <c r="H51" s="58"/>
      <c r="I51" s="97"/>
      <c r="J51" s="92"/>
      <c r="K51" s="56"/>
      <c r="M51" s="49">
        <f t="shared" si="4"/>
        <v>0</v>
      </c>
      <c r="N51" s="49" t="e">
        <f t="shared" si="0"/>
        <v>#N/A</v>
      </c>
      <c r="O51" s="49" t="e">
        <f t="shared" si="1"/>
        <v>#N/A</v>
      </c>
      <c r="P51" s="49" t="e">
        <f t="shared" si="2"/>
        <v>#N/A</v>
      </c>
      <c r="W51" s="48">
        <f t="shared" si="5"/>
        <v>0</v>
      </c>
      <c r="X51" s="48">
        <f t="shared" si="6"/>
        <v>0</v>
      </c>
      <c r="Y51" s="48" t="e">
        <f t="shared" si="7"/>
        <v>#DIV/0!</v>
      </c>
      <c r="Z51" s="91">
        <f t="shared" si="8"/>
        <v>0</v>
      </c>
    </row>
    <row r="52" spans="1:26" ht="12.75" thickBot="1" x14ac:dyDescent="0.35">
      <c r="A52" s="47">
        <v>47</v>
      </c>
      <c r="B52" s="90" t="str">
        <f t="shared" si="3"/>
        <v xml:space="preserve"> []</v>
      </c>
      <c r="C52" s="57"/>
      <c r="D52" s="94"/>
      <c r="E52" s="98"/>
      <c r="F52" s="88"/>
      <c r="G52" s="58"/>
      <c r="H52" s="58"/>
      <c r="I52" s="97"/>
      <c r="J52" s="92"/>
      <c r="K52" s="56"/>
      <c r="M52" s="49">
        <f t="shared" si="4"/>
        <v>0</v>
      </c>
      <c r="N52" s="49" t="e">
        <f t="shared" si="0"/>
        <v>#N/A</v>
      </c>
      <c r="O52" s="49" t="e">
        <f t="shared" si="1"/>
        <v>#N/A</v>
      </c>
      <c r="P52" s="49" t="e">
        <f t="shared" si="2"/>
        <v>#N/A</v>
      </c>
      <c r="W52" s="48">
        <f t="shared" si="5"/>
        <v>0</v>
      </c>
      <c r="X52" s="48">
        <f t="shared" si="6"/>
        <v>0</v>
      </c>
      <c r="Y52" s="48" t="e">
        <f t="shared" si="7"/>
        <v>#DIV/0!</v>
      </c>
      <c r="Z52" s="91">
        <f t="shared" si="8"/>
        <v>0</v>
      </c>
    </row>
    <row r="53" spans="1:26" ht="12.75" thickBot="1" x14ac:dyDescent="0.35">
      <c r="A53" s="47">
        <v>48</v>
      </c>
      <c r="B53" s="90" t="str">
        <f t="shared" si="3"/>
        <v xml:space="preserve"> []</v>
      </c>
      <c r="C53" s="57"/>
      <c r="D53" s="94"/>
      <c r="E53" s="98"/>
      <c r="F53" s="88"/>
      <c r="G53" s="58"/>
      <c r="H53" s="58"/>
      <c r="I53" s="97"/>
      <c r="J53" s="92"/>
      <c r="K53" s="56"/>
      <c r="M53" s="49">
        <f t="shared" si="4"/>
        <v>0</v>
      </c>
      <c r="N53" s="49" t="e">
        <f t="shared" si="0"/>
        <v>#N/A</v>
      </c>
      <c r="O53" s="49" t="e">
        <f t="shared" si="1"/>
        <v>#N/A</v>
      </c>
      <c r="P53" s="49" t="e">
        <f t="shared" si="2"/>
        <v>#N/A</v>
      </c>
      <c r="W53" s="48">
        <f t="shared" si="5"/>
        <v>0</v>
      </c>
      <c r="X53" s="48">
        <f t="shared" si="6"/>
        <v>0</v>
      </c>
      <c r="Y53" s="48" t="e">
        <f t="shared" si="7"/>
        <v>#DIV/0!</v>
      </c>
      <c r="Z53" s="91">
        <f t="shared" si="8"/>
        <v>0</v>
      </c>
    </row>
    <row r="54" spans="1:26" ht="12.75" thickBot="1" x14ac:dyDescent="0.35">
      <c r="A54" s="47">
        <v>49</v>
      </c>
      <c r="B54" s="90" t="str">
        <f t="shared" si="3"/>
        <v xml:space="preserve"> []</v>
      </c>
      <c r="C54" s="57"/>
      <c r="D54" s="94"/>
      <c r="E54" s="98"/>
      <c r="F54" s="88"/>
      <c r="G54" s="58"/>
      <c r="H54" s="58"/>
      <c r="I54" s="97"/>
      <c r="J54" s="92"/>
      <c r="K54" s="56"/>
      <c r="M54" s="49">
        <f t="shared" si="4"/>
        <v>0</v>
      </c>
      <c r="N54" s="49" t="e">
        <f t="shared" si="0"/>
        <v>#N/A</v>
      </c>
      <c r="O54" s="49" t="e">
        <f t="shared" si="1"/>
        <v>#N/A</v>
      </c>
      <c r="P54" s="49" t="e">
        <f t="shared" si="2"/>
        <v>#N/A</v>
      </c>
      <c r="W54" s="48">
        <f t="shared" si="5"/>
        <v>0</v>
      </c>
      <c r="X54" s="48">
        <f t="shared" si="6"/>
        <v>0</v>
      </c>
      <c r="Y54" s="48" t="e">
        <f t="shared" si="7"/>
        <v>#DIV/0!</v>
      </c>
      <c r="Z54" s="91">
        <f t="shared" si="8"/>
        <v>0</v>
      </c>
    </row>
    <row r="55" spans="1:26" ht="12.75" thickBot="1" x14ac:dyDescent="0.35">
      <c r="A55" s="47">
        <v>50</v>
      </c>
      <c r="B55" s="90" t="str">
        <f t="shared" si="3"/>
        <v xml:space="preserve"> []</v>
      </c>
      <c r="C55" s="57"/>
      <c r="D55" s="94"/>
      <c r="E55" s="98"/>
      <c r="F55" s="88"/>
      <c r="G55" s="58"/>
      <c r="H55" s="58"/>
      <c r="I55" s="97"/>
      <c r="J55" s="92"/>
      <c r="K55" s="56"/>
      <c r="M55" s="49">
        <f t="shared" si="4"/>
        <v>0</v>
      </c>
      <c r="N55" s="49" t="e">
        <f t="shared" si="0"/>
        <v>#N/A</v>
      </c>
      <c r="O55" s="49" t="e">
        <f t="shared" si="1"/>
        <v>#N/A</v>
      </c>
      <c r="P55" s="49" t="e">
        <f t="shared" si="2"/>
        <v>#N/A</v>
      </c>
      <c r="W55" s="48">
        <f t="shared" si="5"/>
        <v>0</v>
      </c>
      <c r="X55" s="48">
        <f t="shared" si="6"/>
        <v>0</v>
      </c>
      <c r="Y55" s="48" t="e">
        <f t="shared" si="7"/>
        <v>#DIV/0!</v>
      </c>
      <c r="Z55" s="91">
        <f t="shared" si="8"/>
        <v>0</v>
      </c>
    </row>
    <row r="56" spans="1:26" ht="12.75" thickBot="1" x14ac:dyDescent="0.35">
      <c r="A56" s="47">
        <v>51</v>
      </c>
      <c r="B56" s="90" t="str">
        <f t="shared" si="3"/>
        <v xml:space="preserve"> []</v>
      </c>
      <c r="C56" s="57"/>
      <c r="D56" s="94"/>
      <c r="E56" s="98"/>
      <c r="F56" s="88"/>
      <c r="G56" s="58"/>
      <c r="H56" s="58"/>
      <c r="I56" s="97"/>
      <c r="J56" s="92"/>
      <c r="K56" s="56"/>
      <c r="M56" s="49">
        <f t="shared" si="4"/>
        <v>0</v>
      </c>
      <c r="N56" s="49" t="e">
        <f t="shared" si="0"/>
        <v>#N/A</v>
      </c>
      <c r="O56" s="49" t="e">
        <f t="shared" si="1"/>
        <v>#N/A</v>
      </c>
      <c r="P56" s="49" t="e">
        <f t="shared" si="2"/>
        <v>#N/A</v>
      </c>
      <c r="W56" s="48">
        <f t="shared" si="5"/>
        <v>0</v>
      </c>
      <c r="X56" s="48">
        <f t="shared" si="6"/>
        <v>0</v>
      </c>
      <c r="Y56" s="48" t="e">
        <f t="shared" si="7"/>
        <v>#DIV/0!</v>
      </c>
      <c r="Z56" s="91">
        <f t="shared" si="8"/>
        <v>0</v>
      </c>
    </row>
    <row r="57" spans="1:26" ht="12.75" thickBot="1" x14ac:dyDescent="0.35">
      <c r="A57" s="47">
        <v>52</v>
      </c>
      <c r="B57" s="90" t="str">
        <f t="shared" si="3"/>
        <v xml:space="preserve"> []</v>
      </c>
      <c r="C57" s="57"/>
      <c r="D57" s="94"/>
      <c r="E57" s="98"/>
      <c r="F57" s="88"/>
      <c r="G57" s="58"/>
      <c r="H57" s="58"/>
      <c r="I57" s="97"/>
      <c r="J57" s="92"/>
      <c r="K57" s="56"/>
      <c r="M57" s="49">
        <f t="shared" si="4"/>
        <v>0</v>
      </c>
      <c r="N57" s="49" t="e">
        <f t="shared" si="0"/>
        <v>#N/A</v>
      </c>
      <c r="O57" s="49" t="e">
        <f t="shared" si="1"/>
        <v>#N/A</v>
      </c>
      <c r="P57" s="49" t="e">
        <f t="shared" si="2"/>
        <v>#N/A</v>
      </c>
      <c r="W57" s="48">
        <f t="shared" si="5"/>
        <v>0</v>
      </c>
      <c r="X57" s="48">
        <f t="shared" si="6"/>
        <v>0</v>
      </c>
      <c r="Y57" s="48" t="e">
        <f t="shared" si="7"/>
        <v>#DIV/0!</v>
      </c>
      <c r="Z57" s="91">
        <f t="shared" si="8"/>
        <v>0</v>
      </c>
    </row>
    <row r="58" spans="1:26" ht="12.75" thickBot="1" x14ac:dyDescent="0.35">
      <c r="A58" s="47">
        <v>53</v>
      </c>
      <c r="B58" s="90" t="str">
        <f t="shared" si="3"/>
        <v xml:space="preserve"> []</v>
      </c>
      <c r="C58" s="57"/>
      <c r="D58" s="94"/>
      <c r="E58" s="98"/>
      <c r="F58" s="88"/>
      <c r="G58" s="58"/>
      <c r="H58" s="58"/>
      <c r="I58" s="97"/>
      <c r="J58" s="92"/>
      <c r="K58" s="56"/>
      <c r="M58" s="49">
        <f t="shared" si="4"/>
        <v>0</v>
      </c>
      <c r="N58" s="49" t="e">
        <f t="shared" si="0"/>
        <v>#N/A</v>
      </c>
      <c r="O58" s="49" t="e">
        <f t="shared" si="1"/>
        <v>#N/A</v>
      </c>
      <c r="P58" s="49" t="e">
        <f t="shared" si="2"/>
        <v>#N/A</v>
      </c>
      <c r="W58" s="48">
        <f t="shared" si="5"/>
        <v>0</v>
      </c>
      <c r="X58" s="48">
        <f t="shared" si="6"/>
        <v>0</v>
      </c>
      <c r="Y58" s="48" t="e">
        <f t="shared" si="7"/>
        <v>#DIV/0!</v>
      </c>
      <c r="Z58" s="91">
        <f t="shared" si="8"/>
        <v>0</v>
      </c>
    </row>
    <row r="59" spans="1:26" ht="12.75" thickBot="1" x14ac:dyDescent="0.35">
      <c r="A59" s="47">
        <v>54</v>
      </c>
      <c r="B59" s="90" t="str">
        <f t="shared" si="3"/>
        <v xml:space="preserve"> []</v>
      </c>
      <c r="C59" s="57"/>
      <c r="D59" s="94"/>
      <c r="E59" s="98"/>
      <c r="F59" s="88"/>
      <c r="G59" s="58"/>
      <c r="H59" s="58"/>
      <c r="I59" s="97"/>
      <c r="J59" s="92"/>
      <c r="K59" s="56"/>
      <c r="M59" s="49">
        <f t="shared" si="4"/>
        <v>0</v>
      </c>
      <c r="N59" s="49" t="e">
        <f t="shared" si="0"/>
        <v>#N/A</v>
      </c>
      <c r="O59" s="49" t="e">
        <f t="shared" si="1"/>
        <v>#N/A</v>
      </c>
      <c r="P59" s="49" t="e">
        <f t="shared" si="2"/>
        <v>#N/A</v>
      </c>
      <c r="W59" s="48">
        <f t="shared" si="5"/>
        <v>0</v>
      </c>
      <c r="X59" s="48">
        <f t="shared" si="6"/>
        <v>0</v>
      </c>
      <c r="Y59" s="48" t="e">
        <f t="shared" si="7"/>
        <v>#DIV/0!</v>
      </c>
      <c r="Z59" s="91">
        <f t="shared" si="8"/>
        <v>0</v>
      </c>
    </row>
    <row r="60" spans="1:26" ht="12.75" thickBot="1" x14ac:dyDescent="0.35">
      <c r="A60" s="47">
        <v>55</v>
      </c>
      <c r="B60" s="90" t="str">
        <f t="shared" si="3"/>
        <v xml:space="preserve"> []</v>
      </c>
      <c r="C60" s="57"/>
      <c r="D60" s="94"/>
      <c r="E60" s="98"/>
      <c r="F60" s="88"/>
      <c r="G60" s="58"/>
      <c r="H60" s="58"/>
      <c r="I60" s="97"/>
      <c r="J60" s="92"/>
      <c r="K60" s="56"/>
      <c r="M60" s="49">
        <f t="shared" si="4"/>
        <v>0</v>
      </c>
      <c r="N60" s="49" t="e">
        <f t="shared" si="0"/>
        <v>#N/A</v>
      </c>
      <c r="O60" s="49" t="e">
        <f t="shared" si="1"/>
        <v>#N/A</v>
      </c>
      <c r="P60" s="49" t="e">
        <f t="shared" si="2"/>
        <v>#N/A</v>
      </c>
      <c r="W60" s="48">
        <f t="shared" si="5"/>
        <v>0</v>
      </c>
      <c r="X60" s="48">
        <f t="shared" si="6"/>
        <v>0</v>
      </c>
      <c r="Y60" s="48" t="e">
        <f t="shared" si="7"/>
        <v>#DIV/0!</v>
      </c>
      <c r="Z60" s="91">
        <f t="shared" si="8"/>
        <v>0</v>
      </c>
    </row>
    <row r="61" spans="1:26" ht="12.75" thickBot="1" x14ac:dyDescent="0.35">
      <c r="A61" s="47">
        <v>56</v>
      </c>
      <c r="B61" s="90" t="str">
        <f t="shared" si="3"/>
        <v xml:space="preserve"> []</v>
      </c>
      <c r="C61" s="57"/>
      <c r="D61" s="94"/>
      <c r="E61" s="98"/>
      <c r="F61" s="88"/>
      <c r="G61" s="58"/>
      <c r="H61" s="58"/>
      <c r="I61" s="97"/>
      <c r="J61" s="92"/>
      <c r="K61" s="56"/>
      <c r="M61" s="49">
        <f t="shared" si="4"/>
        <v>0</v>
      </c>
      <c r="N61" s="49" t="e">
        <f t="shared" si="0"/>
        <v>#N/A</v>
      </c>
      <c r="O61" s="49" t="e">
        <f t="shared" si="1"/>
        <v>#N/A</v>
      </c>
      <c r="P61" s="49" t="e">
        <f t="shared" si="2"/>
        <v>#N/A</v>
      </c>
      <c r="W61" s="48">
        <f t="shared" si="5"/>
        <v>0</v>
      </c>
      <c r="X61" s="48">
        <f t="shared" si="6"/>
        <v>0</v>
      </c>
      <c r="Y61" s="48" t="e">
        <f t="shared" si="7"/>
        <v>#DIV/0!</v>
      </c>
      <c r="Z61" s="91">
        <f t="shared" si="8"/>
        <v>0</v>
      </c>
    </row>
    <row r="62" spans="1:26" ht="12.75" thickBot="1" x14ac:dyDescent="0.35">
      <c r="A62" s="47">
        <v>57</v>
      </c>
      <c r="B62" s="90" t="str">
        <f t="shared" si="3"/>
        <v xml:space="preserve"> []</v>
      </c>
      <c r="C62" s="57"/>
      <c r="D62" s="94"/>
      <c r="E62" s="98"/>
      <c r="F62" s="88"/>
      <c r="G62" s="58"/>
      <c r="H62" s="58"/>
      <c r="I62" s="97"/>
      <c r="J62" s="92"/>
      <c r="K62" s="56"/>
      <c r="M62" s="49">
        <f t="shared" si="4"/>
        <v>0</v>
      </c>
      <c r="N62" s="49" t="e">
        <f t="shared" si="0"/>
        <v>#N/A</v>
      </c>
      <c r="O62" s="49" t="e">
        <f t="shared" si="1"/>
        <v>#N/A</v>
      </c>
      <c r="P62" s="49" t="e">
        <f t="shared" si="2"/>
        <v>#N/A</v>
      </c>
      <c r="W62" s="48">
        <f t="shared" si="5"/>
        <v>0</v>
      </c>
      <c r="X62" s="48">
        <f t="shared" si="6"/>
        <v>0</v>
      </c>
      <c r="Y62" s="48" t="e">
        <f t="shared" si="7"/>
        <v>#DIV/0!</v>
      </c>
      <c r="Z62" s="91">
        <f t="shared" si="8"/>
        <v>0</v>
      </c>
    </row>
    <row r="63" spans="1:26" ht="12.75" thickBot="1" x14ac:dyDescent="0.35">
      <c r="A63" s="47">
        <v>58</v>
      </c>
      <c r="B63" s="90" t="str">
        <f t="shared" si="3"/>
        <v xml:space="preserve"> []</v>
      </c>
      <c r="C63" s="57"/>
      <c r="D63" s="94"/>
      <c r="E63" s="98"/>
      <c r="F63" s="88"/>
      <c r="G63" s="58"/>
      <c r="H63" s="58"/>
      <c r="I63" s="97"/>
      <c r="J63" s="92"/>
      <c r="K63" s="56"/>
      <c r="M63" s="49">
        <f t="shared" si="4"/>
        <v>0</v>
      </c>
      <c r="N63" s="49" t="e">
        <f t="shared" si="0"/>
        <v>#N/A</v>
      </c>
      <c r="O63" s="49" t="e">
        <f t="shared" si="1"/>
        <v>#N/A</v>
      </c>
      <c r="P63" s="49" t="e">
        <f t="shared" si="2"/>
        <v>#N/A</v>
      </c>
      <c r="W63" s="48">
        <f t="shared" si="5"/>
        <v>0</v>
      </c>
      <c r="X63" s="48">
        <f t="shared" si="6"/>
        <v>0</v>
      </c>
      <c r="Y63" s="48" t="e">
        <f t="shared" si="7"/>
        <v>#DIV/0!</v>
      </c>
      <c r="Z63" s="91">
        <f t="shared" si="8"/>
        <v>0</v>
      </c>
    </row>
    <row r="64" spans="1:26" ht="12.75" thickBot="1" x14ac:dyDescent="0.35">
      <c r="A64" s="47">
        <v>59</v>
      </c>
      <c r="B64" s="90" t="str">
        <f t="shared" si="3"/>
        <v xml:space="preserve"> []</v>
      </c>
      <c r="C64" s="57"/>
      <c r="D64" s="94"/>
      <c r="E64" s="98"/>
      <c r="F64" s="88"/>
      <c r="G64" s="58"/>
      <c r="H64" s="58"/>
      <c r="I64" s="97"/>
      <c r="J64" s="92"/>
      <c r="K64" s="56"/>
      <c r="M64" s="49">
        <f t="shared" si="4"/>
        <v>0</v>
      </c>
      <c r="N64" s="49" t="e">
        <f t="shared" si="0"/>
        <v>#N/A</v>
      </c>
      <c r="O64" s="49" t="e">
        <f t="shared" si="1"/>
        <v>#N/A</v>
      </c>
      <c r="P64" s="49" t="e">
        <f t="shared" si="2"/>
        <v>#N/A</v>
      </c>
      <c r="W64" s="48">
        <f t="shared" si="5"/>
        <v>0</v>
      </c>
      <c r="X64" s="48">
        <f t="shared" si="6"/>
        <v>0</v>
      </c>
      <c r="Y64" s="48" t="e">
        <f t="shared" si="7"/>
        <v>#DIV/0!</v>
      </c>
      <c r="Z64" s="91">
        <f t="shared" si="8"/>
        <v>0</v>
      </c>
    </row>
    <row r="65" spans="1:26" ht="12.75" thickBot="1" x14ac:dyDescent="0.35">
      <c r="A65" s="47">
        <v>60</v>
      </c>
      <c r="B65" s="90" t="str">
        <f t="shared" si="3"/>
        <v xml:space="preserve"> []</v>
      </c>
      <c r="C65" s="57"/>
      <c r="D65" s="94"/>
      <c r="E65" s="98"/>
      <c r="F65" s="88"/>
      <c r="G65" s="58"/>
      <c r="H65" s="58"/>
      <c r="I65" s="97"/>
      <c r="J65" s="92"/>
      <c r="K65" s="56"/>
      <c r="M65" s="49">
        <f t="shared" si="4"/>
        <v>0</v>
      </c>
      <c r="N65" s="49" t="e">
        <f t="shared" si="0"/>
        <v>#N/A</v>
      </c>
      <c r="O65" s="49" t="e">
        <f t="shared" si="1"/>
        <v>#N/A</v>
      </c>
      <c r="P65" s="49" t="e">
        <f t="shared" si="2"/>
        <v>#N/A</v>
      </c>
      <c r="W65" s="48">
        <f t="shared" si="5"/>
        <v>0</v>
      </c>
      <c r="X65" s="48">
        <f t="shared" si="6"/>
        <v>0</v>
      </c>
      <c r="Y65" s="48" t="e">
        <f t="shared" si="7"/>
        <v>#DIV/0!</v>
      </c>
      <c r="Z65" s="91">
        <f t="shared" si="8"/>
        <v>0</v>
      </c>
    </row>
    <row r="66" spans="1:26" ht="12.75" thickBot="1" x14ac:dyDescent="0.35">
      <c r="A66" s="47">
        <v>61</v>
      </c>
      <c r="B66" s="90" t="str">
        <f t="shared" si="3"/>
        <v xml:space="preserve"> []</v>
      </c>
      <c r="C66" s="57"/>
      <c r="D66" s="94"/>
      <c r="E66" s="98"/>
      <c r="F66" s="88"/>
      <c r="G66" s="58"/>
      <c r="H66" s="58"/>
      <c r="I66" s="97"/>
      <c r="J66" s="92"/>
      <c r="K66" s="56"/>
      <c r="M66" s="49">
        <f t="shared" si="4"/>
        <v>0</v>
      </c>
      <c r="N66" s="49" t="e">
        <f t="shared" si="0"/>
        <v>#N/A</v>
      </c>
      <c r="O66" s="49" t="e">
        <f t="shared" si="1"/>
        <v>#N/A</v>
      </c>
      <c r="P66" s="49" t="e">
        <f t="shared" si="2"/>
        <v>#N/A</v>
      </c>
      <c r="W66" s="48">
        <f t="shared" si="5"/>
        <v>0</v>
      </c>
      <c r="X66" s="48">
        <f t="shared" si="6"/>
        <v>0</v>
      </c>
      <c r="Y66" s="48" t="e">
        <f t="shared" si="7"/>
        <v>#DIV/0!</v>
      </c>
      <c r="Z66" s="91">
        <f t="shared" si="8"/>
        <v>0</v>
      </c>
    </row>
    <row r="67" spans="1:26" ht="12.75" thickBot="1" x14ac:dyDescent="0.35">
      <c r="A67" s="47">
        <v>62</v>
      </c>
      <c r="B67" s="90" t="str">
        <f t="shared" si="3"/>
        <v xml:space="preserve"> []</v>
      </c>
      <c r="C67" s="57"/>
      <c r="D67" s="94"/>
      <c r="E67" s="98"/>
      <c r="F67" s="88"/>
      <c r="G67" s="58"/>
      <c r="H67" s="58"/>
      <c r="I67" s="97"/>
      <c r="J67" s="92"/>
      <c r="K67" s="56"/>
      <c r="M67" s="49">
        <f t="shared" si="4"/>
        <v>0</v>
      </c>
      <c r="N67" s="49" t="e">
        <f t="shared" si="0"/>
        <v>#N/A</v>
      </c>
      <c r="O67" s="49" t="e">
        <f t="shared" si="1"/>
        <v>#N/A</v>
      </c>
      <c r="P67" s="49" t="e">
        <f t="shared" si="2"/>
        <v>#N/A</v>
      </c>
      <c r="W67" s="48">
        <f t="shared" si="5"/>
        <v>0</v>
      </c>
      <c r="X67" s="48">
        <f t="shared" si="6"/>
        <v>0</v>
      </c>
      <c r="Y67" s="48" t="e">
        <f t="shared" si="7"/>
        <v>#DIV/0!</v>
      </c>
      <c r="Z67" s="91">
        <f t="shared" si="8"/>
        <v>0</v>
      </c>
    </row>
    <row r="68" spans="1:26" ht="12.75" thickBot="1" x14ac:dyDescent="0.35">
      <c r="A68" s="47">
        <v>63</v>
      </c>
      <c r="B68" s="90" t="str">
        <f t="shared" si="3"/>
        <v xml:space="preserve"> []</v>
      </c>
      <c r="C68" s="57"/>
      <c r="D68" s="94"/>
      <c r="E68" s="98"/>
      <c r="F68" s="88"/>
      <c r="G68" s="58"/>
      <c r="H68" s="58"/>
      <c r="I68" s="97"/>
      <c r="J68" s="92"/>
      <c r="K68" s="56"/>
      <c r="M68" s="49">
        <f t="shared" si="4"/>
        <v>0</v>
      </c>
      <c r="N68" s="49" t="e">
        <f t="shared" si="0"/>
        <v>#N/A</v>
      </c>
      <c r="O68" s="49" t="e">
        <f t="shared" si="1"/>
        <v>#N/A</v>
      </c>
      <c r="P68" s="49" t="e">
        <f t="shared" si="2"/>
        <v>#N/A</v>
      </c>
      <c r="W68" s="48">
        <f t="shared" si="5"/>
        <v>0</v>
      </c>
      <c r="X68" s="48">
        <f t="shared" si="6"/>
        <v>0</v>
      </c>
      <c r="Y68" s="48" t="e">
        <f t="shared" si="7"/>
        <v>#DIV/0!</v>
      </c>
      <c r="Z68" s="91">
        <f t="shared" si="8"/>
        <v>0</v>
      </c>
    </row>
    <row r="69" spans="1:26" ht="12.75" thickBot="1" x14ac:dyDescent="0.35">
      <c r="A69" s="47">
        <v>64</v>
      </c>
      <c r="B69" s="90" t="str">
        <f t="shared" si="3"/>
        <v xml:space="preserve"> []</v>
      </c>
      <c r="C69" s="57"/>
      <c r="D69" s="94"/>
      <c r="E69" s="98"/>
      <c r="F69" s="88"/>
      <c r="G69" s="58"/>
      <c r="H69" s="58"/>
      <c r="I69" s="97"/>
      <c r="J69" s="92"/>
      <c r="K69" s="56"/>
      <c r="M69" s="49">
        <f t="shared" si="4"/>
        <v>0</v>
      </c>
      <c r="N69" s="49" t="e">
        <f t="shared" si="0"/>
        <v>#N/A</v>
      </c>
      <c r="O69" s="49" t="e">
        <f t="shared" si="1"/>
        <v>#N/A</v>
      </c>
      <c r="P69" s="49" t="e">
        <f t="shared" si="2"/>
        <v>#N/A</v>
      </c>
      <c r="W69" s="48">
        <f t="shared" si="5"/>
        <v>0</v>
      </c>
      <c r="X69" s="48">
        <f t="shared" si="6"/>
        <v>0</v>
      </c>
      <c r="Y69" s="48" t="e">
        <f t="shared" si="7"/>
        <v>#DIV/0!</v>
      </c>
      <c r="Z69" s="91">
        <f t="shared" si="8"/>
        <v>0</v>
      </c>
    </row>
    <row r="70" spans="1:26" ht="12.75" thickBot="1" x14ac:dyDescent="0.35">
      <c r="A70" s="47">
        <v>65</v>
      </c>
      <c r="B70" s="90" t="str">
        <f t="shared" si="3"/>
        <v xml:space="preserve"> []</v>
      </c>
      <c r="C70" s="57"/>
      <c r="D70" s="94"/>
      <c r="E70" s="98"/>
      <c r="F70" s="88"/>
      <c r="G70" s="58"/>
      <c r="H70" s="58"/>
      <c r="I70" s="97"/>
      <c r="J70" s="92"/>
      <c r="K70" s="56"/>
      <c r="M70" s="49">
        <f t="shared" si="4"/>
        <v>0</v>
      </c>
      <c r="N70" s="49" t="e">
        <f t="shared" ref="N70:N100" si="9">VLOOKUP(M70,외부연구비인정환산,2,FALSE)</f>
        <v>#N/A</v>
      </c>
      <c r="O70" s="49" t="e">
        <f t="shared" ref="O70:O100" si="10">IF(G70=1,1,VLOOKUP(H70,외부연구비연구원p,2,FALSE))</f>
        <v>#N/A</v>
      </c>
      <c r="P70" s="49" t="e">
        <f t="shared" ref="P70:P100" si="11">VLOOKUP(I70,외부연구비p,2,FALSE)</f>
        <v>#N/A</v>
      </c>
      <c r="W70" s="48">
        <f t="shared" si="5"/>
        <v>0</v>
      </c>
      <c r="X70" s="48">
        <f t="shared" si="6"/>
        <v>0</v>
      </c>
      <c r="Y70" s="48" t="e">
        <f t="shared" si="7"/>
        <v>#DIV/0!</v>
      </c>
      <c r="Z70" s="91">
        <f t="shared" si="8"/>
        <v>0</v>
      </c>
    </row>
    <row r="71" spans="1:26" ht="12.75" thickBot="1" x14ac:dyDescent="0.35">
      <c r="A71" s="47">
        <v>66</v>
      </c>
      <c r="B71" s="90" t="str">
        <f t="shared" ref="B71:B100" si="12">C71&amp;" ["&amp;E71&amp;"]"</f>
        <v xml:space="preserve"> []</v>
      </c>
      <c r="C71" s="57"/>
      <c r="D71" s="94"/>
      <c r="E71" s="98"/>
      <c r="F71" s="88"/>
      <c r="G71" s="58"/>
      <c r="H71" s="58"/>
      <c r="I71" s="97"/>
      <c r="J71" s="92"/>
      <c r="K71" s="56"/>
      <c r="M71" s="49">
        <f t="shared" ref="M71:M100" si="13">IF(G71&gt;3,4,G71)</f>
        <v>0</v>
      </c>
      <c r="N71" s="49" t="e">
        <f t="shared" si="9"/>
        <v>#N/A</v>
      </c>
      <c r="O71" s="49" t="e">
        <f t="shared" si="10"/>
        <v>#N/A</v>
      </c>
      <c r="P71" s="49" t="e">
        <f t="shared" si="11"/>
        <v>#N/A</v>
      </c>
      <c r="W71" s="48">
        <f t="shared" ref="W71:W100" si="14">D71</f>
        <v>0</v>
      </c>
      <c r="X71" s="48">
        <f t="shared" ref="X71:X100" si="15">I71</f>
        <v>0</v>
      </c>
      <c r="Y71" s="48" t="e">
        <f t="shared" ref="Y71:Y100" si="16">Z71/X71</f>
        <v>#DIV/0!</v>
      </c>
      <c r="Z71" s="91">
        <f t="shared" ref="Z71:Z100" si="17">J71</f>
        <v>0</v>
      </c>
    </row>
    <row r="72" spans="1:26" ht="12.75" thickBot="1" x14ac:dyDescent="0.35">
      <c r="A72" s="47">
        <v>67</v>
      </c>
      <c r="B72" s="90" t="str">
        <f t="shared" si="12"/>
        <v xml:space="preserve"> []</v>
      </c>
      <c r="C72" s="57"/>
      <c r="D72" s="94"/>
      <c r="E72" s="98"/>
      <c r="F72" s="88"/>
      <c r="G72" s="58"/>
      <c r="H72" s="58"/>
      <c r="I72" s="97"/>
      <c r="J72" s="92"/>
      <c r="K72" s="56"/>
      <c r="M72" s="49">
        <f t="shared" si="13"/>
        <v>0</v>
      </c>
      <c r="N72" s="49" t="e">
        <f t="shared" si="9"/>
        <v>#N/A</v>
      </c>
      <c r="O72" s="49" t="e">
        <f t="shared" si="10"/>
        <v>#N/A</v>
      </c>
      <c r="P72" s="49" t="e">
        <f t="shared" si="11"/>
        <v>#N/A</v>
      </c>
      <c r="W72" s="48">
        <f t="shared" si="14"/>
        <v>0</v>
      </c>
      <c r="X72" s="48">
        <f t="shared" si="15"/>
        <v>0</v>
      </c>
      <c r="Y72" s="48" t="e">
        <f t="shared" si="16"/>
        <v>#DIV/0!</v>
      </c>
      <c r="Z72" s="91">
        <f t="shared" si="17"/>
        <v>0</v>
      </c>
    </row>
    <row r="73" spans="1:26" ht="12.75" thickBot="1" x14ac:dyDescent="0.35">
      <c r="A73" s="47">
        <v>68</v>
      </c>
      <c r="B73" s="90" t="str">
        <f t="shared" si="12"/>
        <v xml:space="preserve"> []</v>
      </c>
      <c r="C73" s="57"/>
      <c r="D73" s="94"/>
      <c r="E73" s="98"/>
      <c r="F73" s="88"/>
      <c r="G73" s="58"/>
      <c r="H73" s="58"/>
      <c r="I73" s="97"/>
      <c r="J73" s="92"/>
      <c r="K73" s="56"/>
      <c r="M73" s="49">
        <f t="shared" si="13"/>
        <v>0</v>
      </c>
      <c r="N73" s="49" t="e">
        <f t="shared" si="9"/>
        <v>#N/A</v>
      </c>
      <c r="O73" s="49" t="e">
        <f t="shared" si="10"/>
        <v>#N/A</v>
      </c>
      <c r="P73" s="49" t="e">
        <f t="shared" si="11"/>
        <v>#N/A</v>
      </c>
      <c r="W73" s="48">
        <f t="shared" si="14"/>
        <v>0</v>
      </c>
      <c r="X73" s="48">
        <f t="shared" si="15"/>
        <v>0</v>
      </c>
      <c r="Y73" s="48" t="e">
        <f t="shared" si="16"/>
        <v>#DIV/0!</v>
      </c>
      <c r="Z73" s="91">
        <f t="shared" si="17"/>
        <v>0</v>
      </c>
    </row>
    <row r="74" spans="1:26" ht="12.75" thickBot="1" x14ac:dyDescent="0.35">
      <c r="A74" s="47">
        <v>69</v>
      </c>
      <c r="B74" s="90" t="str">
        <f t="shared" si="12"/>
        <v xml:space="preserve"> []</v>
      </c>
      <c r="C74" s="57"/>
      <c r="D74" s="94"/>
      <c r="E74" s="98"/>
      <c r="F74" s="88"/>
      <c r="G74" s="58"/>
      <c r="H74" s="58"/>
      <c r="I74" s="97"/>
      <c r="J74" s="92"/>
      <c r="K74" s="56"/>
      <c r="M74" s="49">
        <f t="shared" si="13"/>
        <v>0</v>
      </c>
      <c r="N74" s="49" t="e">
        <f t="shared" si="9"/>
        <v>#N/A</v>
      </c>
      <c r="O74" s="49" t="e">
        <f t="shared" si="10"/>
        <v>#N/A</v>
      </c>
      <c r="P74" s="49" t="e">
        <f t="shared" si="11"/>
        <v>#N/A</v>
      </c>
      <c r="W74" s="48">
        <f t="shared" si="14"/>
        <v>0</v>
      </c>
      <c r="X74" s="48">
        <f t="shared" si="15"/>
        <v>0</v>
      </c>
      <c r="Y74" s="48" t="e">
        <f t="shared" si="16"/>
        <v>#DIV/0!</v>
      </c>
      <c r="Z74" s="91">
        <f t="shared" si="17"/>
        <v>0</v>
      </c>
    </row>
    <row r="75" spans="1:26" ht="12.75" thickBot="1" x14ac:dyDescent="0.35">
      <c r="A75" s="47">
        <v>70</v>
      </c>
      <c r="B75" s="90" t="str">
        <f t="shared" si="12"/>
        <v xml:space="preserve"> []</v>
      </c>
      <c r="C75" s="57"/>
      <c r="D75" s="94"/>
      <c r="E75" s="98"/>
      <c r="F75" s="88"/>
      <c r="G75" s="58"/>
      <c r="H75" s="58"/>
      <c r="I75" s="97"/>
      <c r="J75" s="92"/>
      <c r="K75" s="56"/>
      <c r="M75" s="49">
        <f t="shared" si="13"/>
        <v>0</v>
      </c>
      <c r="N75" s="49" t="e">
        <f t="shared" si="9"/>
        <v>#N/A</v>
      </c>
      <c r="O75" s="49" t="e">
        <f t="shared" si="10"/>
        <v>#N/A</v>
      </c>
      <c r="P75" s="49" t="e">
        <f t="shared" si="11"/>
        <v>#N/A</v>
      </c>
      <c r="W75" s="48">
        <f t="shared" si="14"/>
        <v>0</v>
      </c>
      <c r="X75" s="48">
        <f t="shared" si="15"/>
        <v>0</v>
      </c>
      <c r="Y75" s="48" t="e">
        <f t="shared" si="16"/>
        <v>#DIV/0!</v>
      </c>
      <c r="Z75" s="91">
        <f t="shared" si="17"/>
        <v>0</v>
      </c>
    </row>
    <row r="76" spans="1:26" ht="12.75" thickBot="1" x14ac:dyDescent="0.35">
      <c r="A76" s="47">
        <v>71</v>
      </c>
      <c r="B76" s="90" t="str">
        <f t="shared" si="12"/>
        <v xml:space="preserve"> []</v>
      </c>
      <c r="C76" s="57"/>
      <c r="D76" s="94"/>
      <c r="E76" s="98"/>
      <c r="F76" s="88"/>
      <c r="G76" s="58"/>
      <c r="H76" s="58"/>
      <c r="I76" s="97"/>
      <c r="J76" s="92"/>
      <c r="K76" s="56"/>
      <c r="M76" s="49">
        <f t="shared" si="13"/>
        <v>0</v>
      </c>
      <c r="N76" s="49" t="e">
        <f t="shared" si="9"/>
        <v>#N/A</v>
      </c>
      <c r="O76" s="49" t="e">
        <f t="shared" si="10"/>
        <v>#N/A</v>
      </c>
      <c r="P76" s="49" t="e">
        <f t="shared" si="11"/>
        <v>#N/A</v>
      </c>
      <c r="W76" s="48">
        <f t="shared" si="14"/>
        <v>0</v>
      </c>
      <c r="X76" s="48">
        <f t="shared" si="15"/>
        <v>0</v>
      </c>
      <c r="Y76" s="48" t="e">
        <f t="shared" si="16"/>
        <v>#DIV/0!</v>
      </c>
      <c r="Z76" s="91">
        <f t="shared" si="17"/>
        <v>0</v>
      </c>
    </row>
    <row r="77" spans="1:26" ht="12.75" thickBot="1" x14ac:dyDescent="0.35">
      <c r="A77" s="47">
        <v>72</v>
      </c>
      <c r="B77" s="90" t="str">
        <f t="shared" si="12"/>
        <v xml:space="preserve"> []</v>
      </c>
      <c r="C77" s="57"/>
      <c r="D77" s="94"/>
      <c r="E77" s="98"/>
      <c r="F77" s="88"/>
      <c r="G77" s="58"/>
      <c r="H77" s="58"/>
      <c r="I77" s="97"/>
      <c r="J77" s="92"/>
      <c r="K77" s="56"/>
      <c r="M77" s="49">
        <f t="shared" si="13"/>
        <v>0</v>
      </c>
      <c r="N77" s="49" t="e">
        <f t="shared" si="9"/>
        <v>#N/A</v>
      </c>
      <c r="O77" s="49" t="e">
        <f t="shared" si="10"/>
        <v>#N/A</v>
      </c>
      <c r="P77" s="49" t="e">
        <f t="shared" si="11"/>
        <v>#N/A</v>
      </c>
      <c r="W77" s="48">
        <f t="shared" si="14"/>
        <v>0</v>
      </c>
      <c r="X77" s="48">
        <f t="shared" si="15"/>
        <v>0</v>
      </c>
      <c r="Y77" s="48" t="e">
        <f t="shared" si="16"/>
        <v>#DIV/0!</v>
      </c>
      <c r="Z77" s="91">
        <f t="shared" si="17"/>
        <v>0</v>
      </c>
    </row>
    <row r="78" spans="1:26" ht="12.75" thickBot="1" x14ac:dyDescent="0.35">
      <c r="A78" s="47">
        <v>73</v>
      </c>
      <c r="B78" s="90" t="str">
        <f t="shared" si="12"/>
        <v xml:space="preserve"> []</v>
      </c>
      <c r="C78" s="57"/>
      <c r="D78" s="94"/>
      <c r="E78" s="98"/>
      <c r="F78" s="88"/>
      <c r="G78" s="58"/>
      <c r="H78" s="58"/>
      <c r="I78" s="97"/>
      <c r="J78" s="92"/>
      <c r="K78" s="56"/>
      <c r="M78" s="49">
        <f t="shared" si="13"/>
        <v>0</v>
      </c>
      <c r="N78" s="49" t="e">
        <f t="shared" si="9"/>
        <v>#N/A</v>
      </c>
      <c r="O78" s="49" t="e">
        <f t="shared" si="10"/>
        <v>#N/A</v>
      </c>
      <c r="P78" s="49" t="e">
        <f t="shared" si="11"/>
        <v>#N/A</v>
      </c>
      <c r="W78" s="48">
        <f t="shared" si="14"/>
        <v>0</v>
      </c>
      <c r="X78" s="48">
        <f t="shared" si="15"/>
        <v>0</v>
      </c>
      <c r="Y78" s="48" t="e">
        <f t="shared" si="16"/>
        <v>#DIV/0!</v>
      </c>
      <c r="Z78" s="91">
        <f t="shared" si="17"/>
        <v>0</v>
      </c>
    </row>
    <row r="79" spans="1:26" ht="12.75" thickBot="1" x14ac:dyDescent="0.35">
      <c r="A79" s="47">
        <v>74</v>
      </c>
      <c r="B79" s="90" t="str">
        <f t="shared" si="12"/>
        <v xml:space="preserve"> []</v>
      </c>
      <c r="C79" s="57"/>
      <c r="D79" s="94"/>
      <c r="E79" s="98"/>
      <c r="F79" s="88"/>
      <c r="G79" s="58"/>
      <c r="H79" s="58"/>
      <c r="I79" s="97"/>
      <c r="J79" s="92"/>
      <c r="K79" s="56"/>
      <c r="M79" s="49">
        <f t="shared" si="13"/>
        <v>0</v>
      </c>
      <c r="N79" s="49" t="e">
        <f t="shared" si="9"/>
        <v>#N/A</v>
      </c>
      <c r="O79" s="49" t="e">
        <f t="shared" si="10"/>
        <v>#N/A</v>
      </c>
      <c r="P79" s="49" t="e">
        <f t="shared" si="11"/>
        <v>#N/A</v>
      </c>
      <c r="W79" s="48">
        <f t="shared" si="14"/>
        <v>0</v>
      </c>
      <c r="X79" s="48">
        <f t="shared" si="15"/>
        <v>0</v>
      </c>
      <c r="Y79" s="48" t="e">
        <f t="shared" si="16"/>
        <v>#DIV/0!</v>
      </c>
      <c r="Z79" s="91">
        <f t="shared" si="17"/>
        <v>0</v>
      </c>
    </row>
    <row r="80" spans="1:26" ht="12.75" thickBot="1" x14ac:dyDescent="0.35">
      <c r="A80" s="47">
        <v>75</v>
      </c>
      <c r="B80" s="90" t="str">
        <f t="shared" si="12"/>
        <v xml:space="preserve"> []</v>
      </c>
      <c r="C80" s="57"/>
      <c r="D80" s="94"/>
      <c r="E80" s="98"/>
      <c r="F80" s="88"/>
      <c r="G80" s="58"/>
      <c r="H80" s="58"/>
      <c r="I80" s="97"/>
      <c r="J80" s="92"/>
      <c r="K80" s="56"/>
      <c r="M80" s="49">
        <f t="shared" si="13"/>
        <v>0</v>
      </c>
      <c r="N80" s="49" t="e">
        <f t="shared" si="9"/>
        <v>#N/A</v>
      </c>
      <c r="O80" s="49" t="e">
        <f t="shared" si="10"/>
        <v>#N/A</v>
      </c>
      <c r="P80" s="49" t="e">
        <f t="shared" si="11"/>
        <v>#N/A</v>
      </c>
      <c r="W80" s="48">
        <f t="shared" si="14"/>
        <v>0</v>
      </c>
      <c r="X80" s="48">
        <f t="shared" si="15"/>
        <v>0</v>
      </c>
      <c r="Y80" s="48" t="e">
        <f t="shared" si="16"/>
        <v>#DIV/0!</v>
      </c>
      <c r="Z80" s="91">
        <f t="shared" si="17"/>
        <v>0</v>
      </c>
    </row>
    <row r="81" spans="1:26" ht="12.75" thickBot="1" x14ac:dyDescent="0.35">
      <c r="A81" s="47">
        <v>76</v>
      </c>
      <c r="B81" s="90" t="str">
        <f t="shared" si="12"/>
        <v xml:space="preserve"> []</v>
      </c>
      <c r="C81" s="57"/>
      <c r="D81" s="94"/>
      <c r="E81" s="98"/>
      <c r="F81" s="88"/>
      <c r="G81" s="58"/>
      <c r="H81" s="58"/>
      <c r="I81" s="97"/>
      <c r="J81" s="92"/>
      <c r="K81" s="56"/>
      <c r="M81" s="49">
        <f t="shared" si="13"/>
        <v>0</v>
      </c>
      <c r="N81" s="49" t="e">
        <f t="shared" si="9"/>
        <v>#N/A</v>
      </c>
      <c r="O81" s="49" t="e">
        <f t="shared" si="10"/>
        <v>#N/A</v>
      </c>
      <c r="P81" s="49" t="e">
        <f t="shared" si="11"/>
        <v>#N/A</v>
      </c>
      <c r="W81" s="48">
        <f t="shared" si="14"/>
        <v>0</v>
      </c>
      <c r="X81" s="48">
        <f t="shared" si="15"/>
        <v>0</v>
      </c>
      <c r="Y81" s="48" t="e">
        <f t="shared" si="16"/>
        <v>#DIV/0!</v>
      </c>
      <c r="Z81" s="91">
        <f t="shared" si="17"/>
        <v>0</v>
      </c>
    </row>
    <row r="82" spans="1:26" ht="12.75" thickBot="1" x14ac:dyDescent="0.35">
      <c r="A82" s="47">
        <v>77</v>
      </c>
      <c r="B82" s="90" t="str">
        <f t="shared" si="12"/>
        <v xml:space="preserve"> []</v>
      </c>
      <c r="C82" s="57"/>
      <c r="D82" s="94"/>
      <c r="E82" s="98"/>
      <c r="F82" s="88"/>
      <c r="G82" s="58"/>
      <c r="H82" s="58"/>
      <c r="I82" s="97"/>
      <c r="J82" s="92"/>
      <c r="K82" s="56"/>
      <c r="M82" s="49">
        <f t="shared" si="13"/>
        <v>0</v>
      </c>
      <c r="N82" s="49" t="e">
        <f t="shared" si="9"/>
        <v>#N/A</v>
      </c>
      <c r="O82" s="49" t="e">
        <f t="shared" si="10"/>
        <v>#N/A</v>
      </c>
      <c r="P82" s="49" t="e">
        <f t="shared" si="11"/>
        <v>#N/A</v>
      </c>
      <c r="W82" s="48">
        <f t="shared" si="14"/>
        <v>0</v>
      </c>
      <c r="X82" s="48">
        <f t="shared" si="15"/>
        <v>0</v>
      </c>
      <c r="Y82" s="48" t="e">
        <f t="shared" si="16"/>
        <v>#DIV/0!</v>
      </c>
      <c r="Z82" s="91">
        <f t="shared" si="17"/>
        <v>0</v>
      </c>
    </row>
    <row r="83" spans="1:26" ht="12.75" thickBot="1" x14ac:dyDescent="0.35">
      <c r="A83" s="47">
        <v>78</v>
      </c>
      <c r="B83" s="90" t="str">
        <f t="shared" si="12"/>
        <v xml:space="preserve"> []</v>
      </c>
      <c r="C83" s="57"/>
      <c r="D83" s="94"/>
      <c r="E83" s="98"/>
      <c r="F83" s="88"/>
      <c r="G83" s="58"/>
      <c r="H83" s="58"/>
      <c r="I83" s="97"/>
      <c r="J83" s="92"/>
      <c r="K83" s="56"/>
      <c r="M83" s="49">
        <f t="shared" si="13"/>
        <v>0</v>
      </c>
      <c r="N83" s="49" t="e">
        <f t="shared" si="9"/>
        <v>#N/A</v>
      </c>
      <c r="O83" s="49" t="e">
        <f t="shared" si="10"/>
        <v>#N/A</v>
      </c>
      <c r="P83" s="49" t="e">
        <f t="shared" si="11"/>
        <v>#N/A</v>
      </c>
      <c r="W83" s="48">
        <f t="shared" si="14"/>
        <v>0</v>
      </c>
      <c r="X83" s="48">
        <f t="shared" si="15"/>
        <v>0</v>
      </c>
      <c r="Y83" s="48" t="e">
        <f t="shared" si="16"/>
        <v>#DIV/0!</v>
      </c>
      <c r="Z83" s="91">
        <f t="shared" si="17"/>
        <v>0</v>
      </c>
    </row>
    <row r="84" spans="1:26" ht="12.75" thickBot="1" x14ac:dyDescent="0.35">
      <c r="A84" s="47">
        <v>79</v>
      </c>
      <c r="B84" s="90" t="str">
        <f t="shared" si="12"/>
        <v xml:space="preserve"> []</v>
      </c>
      <c r="C84" s="57"/>
      <c r="D84" s="94"/>
      <c r="E84" s="98"/>
      <c r="F84" s="88"/>
      <c r="G84" s="58"/>
      <c r="H84" s="58"/>
      <c r="I84" s="97"/>
      <c r="J84" s="92"/>
      <c r="K84" s="56"/>
      <c r="M84" s="49">
        <f t="shared" si="13"/>
        <v>0</v>
      </c>
      <c r="N84" s="49" t="e">
        <f t="shared" si="9"/>
        <v>#N/A</v>
      </c>
      <c r="O84" s="49" t="e">
        <f t="shared" si="10"/>
        <v>#N/A</v>
      </c>
      <c r="P84" s="49" t="e">
        <f t="shared" si="11"/>
        <v>#N/A</v>
      </c>
      <c r="W84" s="48">
        <f t="shared" si="14"/>
        <v>0</v>
      </c>
      <c r="X84" s="48">
        <f t="shared" si="15"/>
        <v>0</v>
      </c>
      <c r="Y84" s="48" t="e">
        <f t="shared" si="16"/>
        <v>#DIV/0!</v>
      </c>
      <c r="Z84" s="91">
        <f t="shared" si="17"/>
        <v>0</v>
      </c>
    </row>
    <row r="85" spans="1:26" ht="12.75" thickBot="1" x14ac:dyDescent="0.35">
      <c r="A85" s="47">
        <v>80</v>
      </c>
      <c r="B85" s="90" t="str">
        <f t="shared" si="12"/>
        <v xml:space="preserve"> []</v>
      </c>
      <c r="C85" s="57"/>
      <c r="D85" s="94"/>
      <c r="E85" s="98"/>
      <c r="F85" s="88"/>
      <c r="G85" s="58"/>
      <c r="H85" s="58"/>
      <c r="I85" s="97"/>
      <c r="J85" s="92"/>
      <c r="K85" s="56"/>
      <c r="M85" s="49">
        <f t="shared" si="13"/>
        <v>0</v>
      </c>
      <c r="N85" s="49" t="e">
        <f t="shared" si="9"/>
        <v>#N/A</v>
      </c>
      <c r="O85" s="49" t="e">
        <f t="shared" si="10"/>
        <v>#N/A</v>
      </c>
      <c r="P85" s="49" t="e">
        <f t="shared" si="11"/>
        <v>#N/A</v>
      </c>
      <c r="W85" s="48">
        <f t="shared" si="14"/>
        <v>0</v>
      </c>
      <c r="X85" s="48">
        <f t="shared" si="15"/>
        <v>0</v>
      </c>
      <c r="Y85" s="48" t="e">
        <f t="shared" si="16"/>
        <v>#DIV/0!</v>
      </c>
      <c r="Z85" s="91">
        <f t="shared" si="17"/>
        <v>0</v>
      </c>
    </row>
    <row r="86" spans="1:26" ht="12.75" thickBot="1" x14ac:dyDescent="0.35">
      <c r="A86" s="47">
        <v>81</v>
      </c>
      <c r="B86" s="90" t="str">
        <f t="shared" si="12"/>
        <v xml:space="preserve"> []</v>
      </c>
      <c r="C86" s="57"/>
      <c r="D86" s="94"/>
      <c r="E86" s="98"/>
      <c r="F86" s="88"/>
      <c r="G86" s="58"/>
      <c r="H86" s="58"/>
      <c r="I86" s="97"/>
      <c r="J86" s="92"/>
      <c r="K86" s="56"/>
      <c r="M86" s="49">
        <f t="shared" si="13"/>
        <v>0</v>
      </c>
      <c r="N86" s="49" t="e">
        <f t="shared" si="9"/>
        <v>#N/A</v>
      </c>
      <c r="O86" s="49" t="e">
        <f t="shared" si="10"/>
        <v>#N/A</v>
      </c>
      <c r="P86" s="49" t="e">
        <f t="shared" si="11"/>
        <v>#N/A</v>
      </c>
      <c r="W86" s="48">
        <f t="shared" si="14"/>
        <v>0</v>
      </c>
      <c r="X86" s="48">
        <f t="shared" si="15"/>
        <v>0</v>
      </c>
      <c r="Y86" s="48" t="e">
        <f t="shared" si="16"/>
        <v>#DIV/0!</v>
      </c>
      <c r="Z86" s="91">
        <f t="shared" si="17"/>
        <v>0</v>
      </c>
    </row>
    <row r="87" spans="1:26" ht="12.75" thickBot="1" x14ac:dyDescent="0.35">
      <c r="A87" s="47">
        <v>82</v>
      </c>
      <c r="B87" s="90" t="str">
        <f t="shared" si="12"/>
        <v xml:space="preserve"> []</v>
      </c>
      <c r="C87" s="57"/>
      <c r="D87" s="94"/>
      <c r="E87" s="98"/>
      <c r="F87" s="88"/>
      <c r="G87" s="58"/>
      <c r="H87" s="58"/>
      <c r="I87" s="97"/>
      <c r="J87" s="92"/>
      <c r="K87" s="56"/>
      <c r="M87" s="49">
        <f t="shared" si="13"/>
        <v>0</v>
      </c>
      <c r="N87" s="49" t="e">
        <f t="shared" si="9"/>
        <v>#N/A</v>
      </c>
      <c r="O87" s="49" t="e">
        <f t="shared" si="10"/>
        <v>#N/A</v>
      </c>
      <c r="P87" s="49" t="e">
        <f t="shared" si="11"/>
        <v>#N/A</v>
      </c>
      <c r="W87" s="48">
        <f t="shared" si="14"/>
        <v>0</v>
      </c>
      <c r="X87" s="48">
        <f t="shared" si="15"/>
        <v>0</v>
      </c>
      <c r="Y87" s="48" t="e">
        <f t="shared" si="16"/>
        <v>#DIV/0!</v>
      </c>
      <c r="Z87" s="91">
        <f t="shared" si="17"/>
        <v>0</v>
      </c>
    </row>
    <row r="88" spans="1:26" ht="12.75" thickBot="1" x14ac:dyDescent="0.35">
      <c r="A88" s="47">
        <v>83</v>
      </c>
      <c r="B88" s="90" t="str">
        <f t="shared" si="12"/>
        <v xml:space="preserve"> []</v>
      </c>
      <c r="C88" s="57"/>
      <c r="D88" s="94"/>
      <c r="E88" s="98"/>
      <c r="F88" s="88"/>
      <c r="G88" s="58"/>
      <c r="H88" s="58"/>
      <c r="I88" s="97"/>
      <c r="J88" s="92"/>
      <c r="K88" s="56"/>
      <c r="M88" s="49">
        <f t="shared" si="13"/>
        <v>0</v>
      </c>
      <c r="N88" s="49" t="e">
        <f t="shared" si="9"/>
        <v>#N/A</v>
      </c>
      <c r="O88" s="49" t="e">
        <f t="shared" si="10"/>
        <v>#N/A</v>
      </c>
      <c r="P88" s="49" t="e">
        <f t="shared" si="11"/>
        <v>#N/A</v>
      </c>
      <c r="W88" s="48">
        <f t="shared" si="14"/>
        <v>0</v>
      </c>
      <c r="X88" s="48">
        <f t="shared" si="15"/>
        <v>0</v>
      </c>
      <c r="Y88" s="48" t="e">
        <f t="shared" si="16"/>
        <v>#DIV/0!</v>
      </c>
      <c r="Z88" s="91">
        <f t="shared" si="17"/>
        <v>0</v>
      </c>
    </row>
    <row r="89" spans="1:26" ht="12.75" thickBot="1" x14ac:dyDescent="0.35">
      <c r="A89" s="47">
        <v>84</v>
      </c>
      <c r="B89" s="90" t="str">
        <f t="shared" si="12"/>
        <v xml:space="preserve"> []</v>
      </c>
      <c r="C89" s="57"/>
      <c r="D89" s="94"/>
      <c r="E89" s="98"/>
      <c r="F89" s="88"/>
      <c r="G89" s="58"/>
      <c r="H89" s="58"/>
      <c r="I89" s="97"/>
      <c r="J89" s="92"/>
      <c r="K89" s="56"/>
      <c r="M89" s="49">
        <f t="shared" si="13"/>
        <v>0</v>
      </c>
      <c r="N89" s="49" t="e">
        <f t="shared" si="9"/>
        <v>#N/A</v>
      </c>
      <c r="O89" s="49" t="e">
        <f t="shared" si="10"/>
        <v>#N/A</v>
      </c>
      <c r="P89" s="49" t="e">
        <f t="shared" si="11"/>
        <v>#N/A</v>
      </c>
      <c r="W89" s="48">
        <f t="shared" si="14"/>
        <v>0</v>
      </c>
      <c r="X89" s="48">
        <f t="shared" si="15"/>
        <v>0</v>
      </c>
      <c r="Y89" s="48" t="e">
        <f t="shared" si="16"/>
        <v>#DIV/0!</v>
      </c>
      <c r="Z89" s="91">
        <f t="shared" si="17"/>
        <v>0</v>
      </c>
    </row>
    <row r="90" spans="1:26" ht="12.75" thickBot="1" x14ac:dyDescent="0.35">
      <c r="A90" s="47">
        <v>85</v>
      </c>
      <c r="B90" s="90" t="str">
        <f t="shared" si="12"/>
        <v xml:space="preserve"> []</v>
      </c>
      <c r="C90" s="57"/>
      <c r="D90" s="94"/>
      <c r="E90" s="98"/>
      <c r="F90" s="88"/>
      <c r="G90" s="58"/>
      <c r="H90" s="58"/>
      <c r="I90" s="97"/>
      <c r="J90" s="92"/>
      <c r="K90" s="56"/>
      <c r="M90" s="49">
        <f t="shared" si="13"/>
        <v>0</v>
      </c>
      <c r="N90" s="49" t="e">
        <f t="shared" si="9"/>
        <v>#N/A</v>
      </c>
      <c r="O90" s="49" t="e">
        <f t="shared" si="10"/>
        <v>#N/A</v>
      </c>
      <c r="P90" s="49" t="e">
        <f t="shared" si="11"/>
        <v>#N/A</v>
      </c>
      <c r="W90" s="48">
        <f t="shared" si="14"/>
        <v>0</v>
      </c>
      <c r="X90" s="48">
        <f t="shared" si="15"/>
        <v>0</v>
      </c>
      <c r="Y90" s="48" t="e">
        <f t="shared" si="16"/>
        <v>#DIV/0!</v>
      </c>
      <c r="Z90" s="91">
        <f t="shared" si="17"/>
        <v>0</v>
      </c>
    </row>
    <row r="91" spans="1:26" ht="12.75" thickBot="1" x14ac:dyDescent="0.35">
      <c r="A91" s="47">
        <v>86</v>
      </c>
      <c r="B91" s="90" t="str">
        <f t="shared" si="12"/>
        <v xml:space="preserve"> []</v>
      </c>
      <c r="C91" s="57"/>
      <c r="D91" s="94"/>
      <c r="E91" s="98"/>
      <c r="F91" s="88"/>
      <c r="G91" s="58"/>
      <c r="H91" s="58"/>
      <c r="I91" s="97"/>
      <c r="J91" s="92"/>
      <c r="K91" s="56"/>
      <c r="M91" s="49">
        <f t="shared" si="13"/>
        <v>0</v>
      </c>
      <c r="N91" s="49" t="e">
        <f t="shared" si="9"/>
        <v>#N/A</v>
      </c>
      <c r="O91" s="49" t="e">
        <f t="shared" si="10"/>
        <v>#N/A</v>
      </c>
      <c r="P91" s="49" t="e">
        <f t="shared" si="11"/>
        <v>#N/A</v>
      </c>
      <c r="W91" s="48">
        <f t="shared" si="14"/>
        <v>0</v>
      </c>
      <c r="X91" s="48">
        <f t="shared" si="15"/>
        <v>0</v>
      </c>
      <c r="Y91" s="48" t="e">
        <f t="shared" si="16"/>
        <v>#DIV/0!</v>
      </c>
      <c r="Z91" s="91">
        <f t="shared" si="17"/>
        <v>0</v>
      </c>
    </row>
    <row r="92" spans="1:26" ht="12.75" thickBot="1" x14ac:dyDescent="0.35">
      <c r="A92" s="47">
        <v>87</v>
      </c>
      <c r="B92" s="90" t="str">
        <f t="shared" si="12"/>
        <v xml:space="preserve"> []</v>
      </c>
      <c r="C92" s="57"/>
      <c r="D92" s="94"/>
      <c r="E92" s="98"/>
      <c r="F92" s="88"/>
      <c r="G92" s="58"/>
      <c r="H92" s="58"/>
      <c r="I92" s="97"/>
      <c r="J92" s="92"/>
      <c r="K92" s="56"/>
      <c r="M92" s="49">
        <f t="shared" si="13"/>
        <v>0</v>
      </c>
      <c r="N92" s="49" t="e">
        <f t="shared" si="9"/>
        <v>#N/A</v>
      </c>
      <c r="O92" s="49" t="e">
        <f t="shared" si="10"/>
        <v>#N/A</v>
      </c>
      <c r="P92" s="49" t="e">
        <f t="shared" si="11"/>
        <v>#N/A</v>
      </c>
      <c r="W92" s="48">
        <f t="shared" si="14"/>
        <v>0</v>
      </c>
      <c r="X92" s="48">
        <f t="shared" si="15"/>
        <v>0</v>
      </c>
      <c r="Y92" s="48" t="e">
        <f t="shared" si="16"/>
        <v>#DIV/0!</v>
      </c>
      <c r="Z92" s="91">
        <f t="shared" si="17"/>
        <v>0</v>
      </c>
    </row>
    <row r="93" spans="1:26" ht="12.75" thickBot="1" x14ac:dyDescent="0.35">
      <c r="A93" s="47">
        <v>88</v>
      </c>
      <c r="B93" s="90" t="str">
        <f t="shared" si="12"/>
        <v xml:space="preserve"> []</v>
      </c>
      <c r="C93" s="57"/>
      <c r="D93" s="94"/>
      <c r="E93" s="98"/>
      <c r="F93" s="88"/>
      <c r="G93" s="58"/>
      <c r="H93" s="58"/>
      <c r="I93" s="97"/>
      <c r="J93" s="92"/>
      <c r="K93" s="56"/>
      <c r="M93" s="49">
        <f t="shared" si="13"/>
        <v>0</v>
      </c>
      <c r="N93" s="49" t="e">
        <f t="shared" si="9"/>
        <v>#N/A</v>
      </c>
      <c r="O93" s="49" t="e">
        <f t="shared" si="10"/>
        <v>#N/A</v>
      </c>
      <c r="P93" s="49" t="e">
        <f t="shared" si="11"/>
        <v>#N/A</v>
      </c>
      <c r="W93" s="48">
        <f t="shared" si="14"/>
        <v>0</v>
      </c>
      <c r="X93" s="48">
        <f t="shared" si="15"/>
        <v>0</v>
      </c>
      <c r="Y93" s="48" t="e">
        <f t="shared" si="16"/>
        <v>#DIV/0!</v>
      </c>
      <c r="Z93" s="91">
        <f t="shared" si="17"/>
        <v>0</v>
      </c>
    </row>
    <row r="94" spans="1:26" ht="12.75" thickBot="1" x14ac:dyDescent="0.35">
      <c r="A94" s="47">
        <v>89</v>
      </c>
      <c r="B94" s="90" t="str">
        <f t="shared" si="12"/>
        <v xml:space="preserve"> []</v>
      </c>
      <c r="C94" s="57"/>
      <c r="D94" s="94"/>
      <c r="E94" s="98"/>
      <c r="F94" s="88"/>
      <c r="G94" s="58"/>
      <c r="H94" s="58"/>
      <c r="I94" s="97"/>
      <c r="J94" s="92"/>
      <c r="K94" s="56"/>
      <c r="M94" s="49">
        <f t="shared" si="13"/>
        <v>0</v>
      </c>
      <c r="N94" s="49" t="e">
        <f t="shared" si="9"/>
        <v>#N/A</v>
      </c>
      <c r="O94" s="49" t="e">
        <f t="shared" si="10"/>
        <v>#N/A</v>
      </c>
      <c r="P94" s="49" t="e">
        <f t="shared" si="11"/>
        <v>#N/A</v>
      </c>
      <c r="W94" s="48">
        <f t="shared" si="14"/>
        <v>0</v>
      </c>
      <c r="X94" s="48">
        <f t="shared" si="15"/>
        <v>0</v>
      </c>
      <c r="Y94" s="48" t="e">
        <f t="shared" si="16"/>
        <v>#DIV/0!</v>
      </c>
      <c r="Z94" s="91">
        <f t="shared" si="17"/>
        <v>0</v>
      </c>
    </row>
    <row r="95" spans="1:26" ht="12.75" thickBot="1" x14ac:dyDescent="0.35">
      <c r="A95" s="47">
        <v>90</v>
      </c>
      <c r="B95" s="90" t="str">
        <f t="shared" si="12"/>
        <v xml:space="preserve"> []</v>
      </c>
      <c r="C95" s="57"/>
      <c r="D95" s="94"/>
      <c r="E95" s="98"/>
      <c r="F95" s="88"/>
      <c r="G95" s="58"/>
      <c r="H95" s="58"/>
      <c r="I95" s="97"/>
      <c r="J95" s="92"/>
      <c r="K95" s="56"/>
      <c r="M95" s="49">
        <f t="shared" si="13"/>
        <v>0</v>
      </c>
      <c r="N95" s="49" t="e">
        <f t="shared" si="9"/>
        <v>#N/A</v>
      </c>
      <c r="O95" s="49" t="e">
        <f t="shared" si="10"/>
        <v>#N/A</v>
      </c>
      <c r="P95" s="49" t="e">
        <f t="shared" si="11"/>
        <v>#N/A</v>
      </c>
      <c r="W95" s="48">
        <f t="shared" si="14"/>
        <v>0</v>
      </c>
      <c r="X95" s="48">
        <f t="shared" si="15"/>
        <v>0</v>
      </c>
      <c r="Y95" s="48" t="e">
        <f t="shared" si="16"/>
        <v>#DIV/0!</v>
      </c>
      <c r="Z95" s="91">
        <f t="shared" si="17"/>
        <v>0</v>
      </c>
    </row>
    <row r="96" spans="1:26" ht="12.75" thickBot="1" x14ac:dyDescent="0.35">
      <c r="A96" s="47">
        <v>91</v>
      </c>
      <c r="B96" s="90" t="str">
        <f t="shared" si="12"/>
        <v xml:space="preserve"> []</v>
      </c>
      <c r="C96" s="57"/>
      <c r="D96" s="94"/>
      <c r="E96" s="98"/>
      <c r="F96" s="88"/>
      <c r="G96" s="58"/>
      <c r="H96" s="58"/>
      <c r="I96" s="97"/>
      <c r="J96" s="92"/>
      <c r="K96" s="56"/>
      <c r="M96" s="49">
        <f t="shared" si="13"/>
        <v>0</v>
      </c>
      <c r="N96" s="49" t="e">
        <f t="shared" si="9"/>
        <v>#N/A</v>
      </c>
      <c r="O96" s="49" t="e">
        <f t="shared" si="10"/>
        <v>#N/A</v>
      </c>
      <c r="P96" s="49" t="e">
        <f t="shared" si="11"/>
        <v>#N/A</v>
      </c>
      <c r="W96" s="48">
        <f t="shared" si="14"/>
        <v>0</v>
      </c>
      <c r="X96" s="48">
        <f t="shared" si="15"/>
        <v>0</v>
      </c>
      <c r="Y96" s="48" t="e">
        <f t="shared" si="16"/>
        <v>#DIV/0!</v>
      </c>
      <c r="Z96" s="91">
        <f t="shared" si="17"/>
        <v>0</v>
      </c>
    </row>
    <row r="97" spans="1:26" ht="12.75" thickBot="1" x14ac:dyDescent="0.35">
      <c r="A97" s="47">
        <v>92</v>
      </c>
      <c r="B97" s="90" t="str">
        <f t="shared" si="12"/>
        <v xml:space="preserve"> []</v>
      </c>
      <c r="C97" s="57"/>
      <c r="D97" s="94"/>
      <c r="E97" s="98"/>
      <c r="F97" s="88"/>
      <c r="G97" s="58"/>
      <c r="H97" s="58"/>
      <c r="I97" s="97"/>
      <c r="J97" s="92"/>
      <c r="K97" s="56"/>
      <c r="M97" s="49">
        <f t="shared" si="13"/>
        <v>0</v>
      </c>
      <c r="N97" s="49" t="e">
        <f t="shared" si="9"/>
        <v>#N/A</v>
      </c>
      <c r="O97" s="49" t="e">
        <f t="shared" si="10"/>
        <v>#N/A</v>
      </c>
      <c r="P97" s="49" t="e">
        <f t="shared" si="11"/>
        <v>#N/A</v>
      </c>
      <c r="W97" s="48">
        <f t="shared" si="14"/>
        <v>0</v>
      </c>
      <c r="X97" s="48">
        <f t="shared" si="15"/>
        <v>0</v>
      </c>
      <c r="Y97" s="48" t="e">
        <f t="shared" si="16"/>
        <v>#DIV/0!</v>
      </c>
      <c r="Z97" s="91">
        <f t="shared" si="17"/>
        <v>0</v>
      </c>
    </row>
    <row r="98" spans="1:26" ht="12.75" thickBot="1" x14ac:dyDescent="0.35">
      <c r="A98" s="47">
        <v>93</v>
      </c>
      <c r="B98" s="90" t="str">
        <f t="shared" si="12"/>
        <v xml:space="preserve"> []</v>
      </c>
      <c r="C98" s="57"/>
      <c r="D98" s="94"/>
      <c r="E98" s="98"/>
      <c r="F98" s="88"/>
      <c r="G98" s="58"/>
      <c r="H98" s="58"/>
      <c r="I98" s="97"/>
      <c r="J98" s="92"/>
      <c r="K98" s="56"/>
      <c r="M98" s="49">
        <f t="shared" si="13"/>
        <v>0</v>
      </c>
      <c r="N98" s="49" t="e">
        <f t="shared" si="9"/>
        <v>#N/A</v>
      </c>
      <c r="O98" s="49" t="e">
        <f t="shared" si="10"/>
        <v>#N/A</v>
      </c>
      <c r="P98" s="49" t="e">
        <f t="shared" si="11"/>
        <v>#N/A</v>
      </c>
      <c r="W98" s="48">
        <f t="shared" si="14"/>
        <v>0</v>
      </c>
      <c r="X98" s="48">
        <f t="shared" si="15"/>
        <v>0</v>
      </c>
      <c r="Y98" s="48" t="e">
        <f t="shared" si="16"/>
        <v>#DIV/0!</v>
      </c>
      <c r="Z98" s="91">
        <f t="shared" si="17"/>
        <v>0</v>
      </c>
    </row>
    <row r="99" spans="1:26" ht="12.75" thickBot="1" x14ac:dyDescent="0.35">
      <c r="A99" s="47">
        <v>94</v>
      </c>
      <c r="B99" s="90" t="str">
        <f t="shared" si="12"/>
        <v xml:space="preserve"> []</v>
      </c>
      <c r="C99" s="57"/>
      <c r="D99" s="94"/>
      <c r="E99" s="98"/>
      <c r="F99" s="88"/>
      <c r="G99" s="58"/>
      <c r="H99" s="58"/>
      <c r="I99" s="97"/>
      <c r="J99" s="92"/>
      <c r="K99" s="56"/>
      <c r="M99" s="49">
        <f t="shared" si="13"/>
        <v>0</v>
      </c>
      <c r="N99" s="49" t="e">
        <f t="shared" si="9"/>
        <v>#N/A</v>
      </c>
      <c r="O99" s="49" t="e">
        <f t="shared" si="10"/>
        <v>#N/A</v>
      </c>
      <c r="P99" s="49" t="e">
        <f t="shared" si="11"/>
        <v>#N/A</v>
      </c>
      <c r="W99" s="48">
        <f t="shared" si="14"/>
        <v>0</v>
      </c>
      <c r="X99" s="48">
        <f t="shared" si="15"/>
        <v>0</v>
      </c>
      <c r="Y99" s="48" t="e">
        <f t="shared" si="16"/>
        <v>#DIV/0!</v>
      </c>
      <c r="Z99" s="91">
        <f t="shared" si="17"/>
        <v>0</v>
      </c>
    </row>
    <row r="100" spans="1:26" ht="12.75" thickBot="1" x14ac:dyDescent="0.35">
      <c r="A100" s="47">
        <v>95</v>
      </c>
      <c r="B100" s="90" t="str">
        <f t="shared" si="12"/>
        <v xml:space="preserve"> []</v>
      </c>
      <c r="C100" s="60"/>
      <c r="D100" s="95"/>
      <c r="E100" s="99"/>
      <c r="F100" s="89"/>
      <c r="G100" s="62"/>
      <c r="H100" s="62"/>
      <c r="I100" s="97"/>
      <c r="J100" s="92"/>
      <c r="K100" s="56"/>
      <c r="M100" s="49">
        <f t="shared" si="13"/>
        <v>0</v>
      </c>
      <c r="N100" s="49" t="e">
        <f t="shared" si="9"/>
        <v>#N/A</v>
      </c>
      <c r="O100" s="49" t="e">
        <f t="shared" si="10"/>
        <v>#N/A</v>
      </c>
      <c r="P100" s="49" t="e">
        <f t="shared" si="11"/>
        <v>#N/A</v>
      </c>
      <c r="W100" s="48">
        <f t="shared" si="14"/>
        <v>0</v>
      </c>
      <c r="X100" s="48">
        <f t="shared" si="15"/>
        <v>0</v>
      </c>
      <c r="Y100" s="48" t="e">
        <f t="shared" si="16"/>
        <v>#DIV/0!</v>
      </c>
      <c r="Z100" s="91">
        <f t="shared" si="17"/>
        <v>0</v>
      </c>
    </row>
    <row r="101" spans="1:26" ht="12" x14ac:dyDescent="0.3"/>
  </sheetData>
  <sheetProtection password="CC7F" sheet="1" objects="1" scenarios="1" selectLockedCells="1"/>
  <mergeCells count="14">
    <mergeCell ref="C2:H2"/>
    <mergeCell ref="J2:K2"/>
    <mergeCell ref="C3:H3"/>
    <mergeCell ref="A4:A5"/>
    <mergeCell ref="B4:B5"/>
    <mergeCell ref="C4:C5"/>
    <mergeCell ref="D4:D5"/>
    <mergeCell ref="G4:G5"/>
    <mergeCell ref="H4:H5"/>
    <mergeCell ref="I4:I5"/>
    <mergeCell ref="J4:J5"/>
    <mergeCell ref="K4:K5"/>
    <mergeCell ref="E4:E5"/>
    <mergeCell ref="F4:F5"/>
  </mergeCells>
  <phoneticPr fontId="1" type="noConversion"/>
  <dataValidations disablePrompts="1" count="1">
    <dataValidation type="list" allowBlank="1" showInputMessage="1" showErrorMessage="1" sqref="H6:H100">
      <formula1>외부연구비연구원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88" fitToHeight="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8"/>
  <sheetViews>
    <sheetView workbookViewId="0">
      <pane xSplit="1" ySplit="5" topLeftCell="B6" activePane="bottomRight" state="frozen"/>
      <selection sqref="A1:XFD1048576"/>
      <selection pane="topRight" sqref="A1:XFD1048576"/>
      <selection pane="bottomLeft" sqref="A1:XFD1048576"/>
      <selection pane="bottomRight" activeCell="J7" sqref="J7"/>
    </sheetView>
  </sheetViews>
  <sheetFormatPr defaultColWidth="9" defaultRowHeight="0" customHeight="1" zeroHeight="1" x14ac:dyDescent="0.3"/>
  <cols>
    <col min="1" max="1" width="3.625" style="31" bestFit="1" customWidth="1"/>
    <col min="2" max="2" width="36" style="31" customWidth="1"/>
    <col min="3" max="4" width="15.375" style="31" customWidth="1"/>
    <col min="5" max="5" width="11.5" style="31" bestFit="1" customWidth="1"/>
    <col min="6" max="6" width="5" style="32" bestFit="1" customWidth="1"/>
    <col min="7" max="7" width="3.25" style="32" bestFit="1" customWidth="1"/>
    <col min="8" max="8" width="9.75" style="31" bestFit="1" customWidth="1"/>
    <col min="9" max="9" width="5.625" style="31" bestFit="1" customWidth="1"/>
    <col min="10" max="10" width="4.5" style="31" bestFit="1" customWidth="1"/>
    <col min="11" max="11" width="0.625" style="31" customWidth="1"/>
    <col min="12" max="14" width="9" style="32" hidden="1" customWidth="1"/>
    <col min="15" max="15" width="10.625" style="32" hidden="1" customWidth="1"/>
    <col min="16" max="22" width="9" style="32" hidden="1" customWidth="1"/>
    <col min="23" max="23" width="20.5" style="31" hidden="1" customWidth="1"/>
    <col min="24" max="24" width="9" style="31" hidden="1" customWidth="1"/>
    <col min="25" max="25" width="10.625" style="31" hidden="1" customWidth="1"/>
    <col min="26" max="29" width="0" style="31" hidden="1" customWidth="1"/>
    <col min="30" max="16384" width="9" style="31"/>
  </cols>
  <sheetData>
    <row r="1" spans="1:29" s="21" customFormat="1" ht="26.25" x14ac:dyDescent="0.3">
      <c r="A1" s="78" t="s">
        <v>194</v>
      </c>
      <c r="B1" s="78"/>
      <c r="C1" s="79"/>
      <c r="D1" s="79"/>
      <c r="E1" s="79"/>
      <c r="F1" s="79"/>
      <c r="G1" s="79"/>
      <c r="H1" s="79"/>
      <c r="I1" s="79"/>
      <c r="J1" s="79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9" s="21" customFormat="1" ht="12" x14ac:dyDescent="0.3">
      <c r="A2" s="41" t="str">
        <f>총괄표!B7&amp;" "&amp;총괄표!B6</f>
        <v xml:space="preserve"> </v>
      </c>
      <c r="F2" s="77"/>
      <c r="G2" s="77"/>
      <c r="H2" s="23"/>
      <c r="I2" s="136"/>
      <c r="J2" s="136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</row>
    <row r="3" spans="1:29" s="21" customFormat="1" ht="12" x14ac:dyDescent="0.3">
      <c r="F3" s="77"/>
      <c r="G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</row>
    <row r="4" spans="1:29" s="21" customFormat="1" ht="37.5" customHeight="1" x14ac:dyDescent="0.3">
      <c r="A4" s="126" t="s">
        <v>72</v>
      </c>
      <c r="B4" s="126" t="s">
        <v>71</v>
      </c>
      <c r="C4" s="126" t="s">
        <v>195</v>
      </c>
      <c r="D4" s="126" t="s">
        <v>196</v>
      </c>
      <c r="E4" s="126" t="s">
        <v>60</v>
      </c>
      <c r="F4" s="129" t="s">
        <v>197</v>
      </c>
      <c r="G4" s="130"/>
      <c r="H4" s="126" t="s">
        <v>202</v>
      </c>
      <c r="I4" s="126" t="s">
        <v>68</v>
      </c>
      <c r="J4" s="126" t="s">
        <v>63</v>
      </c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</row>
    <row r="5" spans="1:29" s="21" customFormat="1" ht="37.5" customHeight="1" thickBot="1" x14ac:dyDescent="0.35">
      <c r="A5" s="127"/>
      <c r="B5" s="128"/>
      <c r="C5" s="128"/>
      <c r="D5" s="128"/>
      <c r="E5" s="128"/>
      <c r="F5" s="76" t="s">
        <v>198</v>
      </c>
      <c r="G5" s="76" t="s">
        <v>65</v>
      </c>
      <c r="H5" s="128"/>
      <c r="I5" s="127"/>
      <c r="J5" s="127"/>
      <c r="L5" s="32" t="s">
        <v>199</v>
      </c>
      <c r="M5" s="32"/>
      <c r="N5" s="77"/>
      <c r="O5" s="77"/>
      <c r="P5" s="77"/>
      <c r="Q5" s="77"/>
      <c r="R5" s="77"/>
      <c r="S5" s="77"/>
      <c r="T5" s="77"/>
      <c r="U5" s="77"/>
      <c r="V5" s="77"/>
      <c r="W5" s="27" t="s">
        <v>176</v>
      </c>
      <c r="X5" s="27" t="s">
        <v>178</v>
      </c>
      <c r="Y5" s="27" t="s">
        <v>177</v>
      </c>
      <c r="Z5" s="27" t="s">
        <v>68</v>
      </c>
      <c r="AA5" s="27" t="s">
        <v>45</v>
      </c>
      <c r="AB5" s="27" t="s">
        <v>207</v>
      </c>
      <c r="AC5" s="27" t="s">
        <v>63</v>
      </c>
    </row>
    <row r="6" spans="1:29" ht="12" x14ac:dyDescent="0.3">
      <c r="A6" s="80">
        <v>1</v>
      </c>
      <c r="B6" s="52"/>
      <c r="C6" s="53"/>
      <c r="D6" s="53"/>
      <c r="E6" s="53"/>
      <c r="F6" s="54"/>
      <c r="G6" s="54"/>
      <c r="H6" s="55"/>
      <c r="I6" s="71" t="str">
        <f>Z6</f>
        <v/>
      </c>
      <c r="J6" s="81"/>
      <c r="L6" s="32" t="e">
        <f t="shared" ref="L6:L7" si="0">VLOOKUP(H6,학위논문p,2,FALSE)</f>
        <v>#NAME?</v>
      </c>
      <c r="W6" s="31" t="str">
        <f>D6&amp;"("&amp;F6&amp;")"</f>
        <v>()</v>
      </c>
      <c r="X6" s="31" t="s">
        <v>208</v>
      </c>
      <c r="Y6" s="31" t="str">
        <f>IFERROR(Z6/X6,"")</f>
        <v/>
      </c>
      <c r="Z6" s="31" t="str">
        <f>IFERROR(IF(OR(B6="",LEFT(AC6,1)="*"),"",L6),"")</f>
        <v/>
      </c>
      <c r="AB6" s="31">
        <f>H6</f>
        <v>0</v>
      </c>
      <c r="AC6" s="31">
        <f>J6</f>
        <v>0</v>
      </c>
    </row>
    <row r="7" spans="1:29" ht="12" x14ac:dyDescent="0.3">
      <c r="A7" s="80">
        <v>2</v>
      </c>
      <c r="B7" s="57"/>
      <c r="C7" s="56"/>
      <c r="D7" s="56"/>
      <c r="E7" s="56"/>
      <c r="F7" s="58"/>
      <c r="G7" s="58"/>
      <c r="H7" s="59"/>
      <c r="I7" s="71" t="str">
        <f t="shared" ref="I7" si="1">Z7</f>
        <v/>
      </c>
      <c r="J7" s="81"/>
      <c r="L7" s="32" t="e">
        <f t="shared" si="0"/>
        <v>#NAME?</v>
      </c>
      <c r="W7" s="31" t="str">
        <f>D7&amp;"("&amp;F7&amp;")"</f>
        <v>()</v>
      </c>
      <c r="X7" s="31" t="s">
        <v>208</v>
      </c>
      <c r="Y7" s="31" t="str">
        <f t="shared" ref="Y7" si="2">IFERROR(Z7/X7,"")</f>
        <v/>
      </c>
      <c r="Z7" s="31" t="str">
        <f>IFERROR(IF(OR(B7="",LEFT(AC7,1)="*"),"",L7),"")</f>
        <v/>
      </c>
      <c r="AB7" s="31">
        <f>H7</f>
        <v>0</v>
      </c>
      <c r="AC7" s="31">
        <f t="shared" ref="AC7" si="3">J7</f>
        <v>0</v>
      </c>
    </row>
    <row r="8" spans="1:29" ht="12" x14ac:dyDescent="0.3"/>
  </sheetData>
  <sheetProtection password="CC7F" sheet="1" objects="1" scenarios="1" selectLockedCells="1"/>
  <mergeCells count="10">
    <mergeCell ref="I2:J2"/>
    <mergeCell ref="A4:A5"/>
    <mergeCell ref="B4:B5"/>
    <mergeCell ref="C4:C5"/>
    <mergeCell ref="D4:D5"/>
    <mergeCell ref="E4:E5"/>
    <mergeCell ref="F4:G4"/>
    <mergeCell ref="H4:H5"/>
    <mergeCell ref="I4:I5"/>
    <mergeCell ref="J4:J5"/>
  </mergeCells>
  <phoneticPr fontId="1" type="noConversion"/>
  <dataValidations count="1">
    <dataValidation type="list" allowBlank="1" showInputMessage="1" showErrorMessage="1" sqref="H6:H7">
      <formula1>"석사학위,박사학위"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6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이름이 지정된 범위</vt:lpstr>
      </vt:variant>
      <vt:variant>
        <vt:i4>35</vt:i4>
      </vt:variant>
    </vt:vector>
  </HeadingPairs>
  <TitlesOfParts>
    <vt:vector size="45" baseType="lpstr">
      <vt:lpstr>이름정의</vt:lpstr>
      <vt:lpstr>총괄표</vt:lpstr>
      <vt:lpstr>논문</vt:lpstr>
      <vt:lpstr>저술</vt:lpstr>
      <vt:lpstr>특허</vt:lpstr>
      <vt:lpstr>학술회의</vt:lpstr>
      <vt:lpstr>외부연구비</vt:lpstr>
      <vt:lpstr>대체업적</vt:lpstr>
      <vt:lpstr>학위논문</vt:lpstr>
      <vt:lpstr>연구실적물</vt:lpstr>
      <vt:lpstr>논문!Print_Titles</vt:lpstr>
      <vt:lpstr>대체업적!Print_Titles</vt:lpstr>
      <vt:lpstr>연구실적물!Print_Titles</vt:lpstr>
      <vt:lpstr>외부연구비!Print_Titles</vt:lpstr>
      <vt:lpstr>저술!Print_Titles</vt:lpstr>
      <vt:lpstr>특허!Print_Titles</vt:lpstr>
      <vt:lpstr>학술회의!Print_Titles</vt:lpstr>
      <vt:lpstr>계열구분</vt:lpstr>
      <vt:lpstr>논문등급p</vt:lpstr>
      <vt:lpstr>등급1</vt:lpstr>
      <vt:lpstr>등급2</vt:lpstr>
      <vt:lpstr>등급3</vt:lpstr>
      <vt:lpstr>업적목록건수</vt:lpstr>
      <vt:lpstr>연구실적의인정환산</vt:lpstr>
      <vt:lpstr>연구업적구분</vt:lpstr>
      <vt:lpstr>외부연구비</vt:lpstr>
      <vt:lpstr>외부연구비p</vt:lpstr>
      <vt:lpstr>외부연구비연구원</vt:lpstr>
      <vt:lpstr>외부연구비연구원p</vt:lpstr>
      <vt:lpstr>외부연구비인정환산</vt:lpstr>
      <vt:lpstr>유형1</vt:lpstr>
      <vt:lpstr>유형2</vt:lpstr>
      <vt:lpstr>인정환산</vt:lpstr>
      <vt:lpstr>저술</vt:lpstr>
      <vt:lpstr>저술p</vt:lpstr>
      <vt:lpstr>저자</vt:lpstr>
      <vt:lpstr>참여구분</vt:lpstr>
      <vt:lpstr>특허</vt:lpstr>
      <vt:lpstr>특허p</vt:lpstr>
      <vt:lpstr>특허인정환산</vt:lpstr>
      <vt:lpstr>학술지</vt:lpstr>
      <vt:lpstr>학술지종류</vt:lpstr>
      <vt:lpstr>학술회의</vt:lpstr>
      <vt:lpstr>학술회의p</vt:lpstr>
      <vt:lpstr>현직위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2006-09-13T11:19:49Z</dcterms:created>
  <dcterms:modified xsi:type="dcterms:W3CDTF">2017-12-13T06:04:14Z</dcterms:modified>
</cp:coreProperties>
</file>